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991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<sst xmlns="http://schemas.openxmlformats.org/spreadsheetml/2006/main" count="1120" uniqueCount="261">
  <si>
    <t>Część nr 1</t>
  </si>
  <si>
    <t>Y</t>
  </si>
  <si>
    <t>A</t>
  </si>
  <si>
    <t>B</t>
  </si>
  <si>
    <t>C = A*B</t>
  </si>
  <si>
    <t>L.p.</t>
  </si>
  <si>
    <t xml:space="preserve"> Przedmiot Zamówienia</t>
  </si>
  <si>
    <t>jedn. Miary</t>
  </si>
  <si>
    <t>ilość</t>
  </si>
  <si>
    <t>Cena jednostkowa netto</t>
  </si>
  <si>
    <t xml:space="preserve">Wartość netto </t>
  </si>
  <si>
    <t>Szew syntetyczny, monofilament, polipropylenowy z dodatkiem polietylenu niewchłanialny o stałej średnicy nici z kontrolowanym rozciąganiem i plastycznym odkształceniem węzła. Z igłą o zwiększonej stabilności w imadle - posiadającą spłaszczenie grzbieto-brzuszne  w części imadłowej, odporną na stępianie, odkształcanie podczas wkłucia, do zwapniałych naczyń krwionośnych Zamawiający dopuszcza tolerancję rozmiaru igieł w zakresie +/-5% oraz długość w zakresie +/-10%</t>
  </si>
  <si>
    <t>1.</t>
  </si>
  <si>
    <r>
      <t xml:space="preserve">Grubość nici: </t>
    </r>
    <r>
      <rPr>
        <sz val="9"/>
        <color indexed="8"/>
        <rFont val="Arial"/>
        <family val="2"/>
      </rPr>
      <t xml:space="preserve">6/0  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10-11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2x3/8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</si>
  <si>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sztuka</t>
  </si>
  <si>
    <t>2.</t>
  </si>
  <si>
    <r>
      <t>Grubość nici:</t>
    </r>
    <r>
      <rPr>
        <sz val="9"/>
        <color indexed="8"/>
        <rFont val="Arial"/>
        <family val="2"/>
      </rPr>
      <t xml:space="preserve"> 3/0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okrągło-tnąca</t>
    </r>
  </si>
  <si>
    <t>3.</t>
  </si>
  <si>
    <r>
      <t xml:space="preserve">Grubość nici: </t>
    </r>
    <r>
      <rPr>
        <sz val="9"/>
        <color indexed="8"/>
        <rFont val="Arial"/>
        <family val="2"/>
      </rPr>
      <t xml:space="preserve">5/0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13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2x1/2 lub 2x3/8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Mikroostrze typu do zwapniałych naczyń krwionośnych lub okrągła przypstrzona do zwapniałych naczyń</t>
    </r>
  </si>
  <si>
    <t>4.</t>
  </si>
  <si>
    <r>
      <t>Grubość nici:</t>
    </r>
    <r>
      <rPr>
        <sz val="9"/>
        <color indexed="8"/>
        <rFont val="Arial"/>
        <family val="2"/>
      </rPr>
      <t xml:space="preserve"> 6/0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13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Mikroostrze typu do zwapniałych naczyń krwionośnych lub okrągła przypstrzona do zwapniałych naczyń</t>
    </r>
  </si>
  <si>
    <t>5.</t>
  </si>
  <si>
    <r>
      <t xml:space="preserve">Grubość nici:  </t>
    </r>
    <r>
      <rPr>
        <sz val="9"/>
        <color indexed="8"/>
        <rFont val="Arial"/>
        <family val="2"/>
      </rPr>
      <t xml:space="preserve">4/0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22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</si>
  <si>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t>6.</t>
  </si>
  <si>
    <r>
      <t xml:space="preserve">Grubość nici: </t>
    </r>
    <r>
      <rPr>
        <sz val="9"/>
        <color indexed="8"/>
        <rFont val="Arial"/>
        <family val="2"/>
      </rPr>
      <t xml:space="preserve">5/0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16-17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Mikroostrze typu do zwapniałych naczyń krwionośnych lub okrągła przypstrzona do zwapniałych naczyń</t>
    </r>
  </si>
  <si>
    <t>7.</t>
  </si>
  <si>
    <r>
      <t>Grubość nici:</t>
    </r>
    <r>
      <rPr>
        <sz val="9"/>
        <color indexed="8"/>
        <rFont val="Arial"/>
        <family val="2"/>
      </rPr>
      <t xml:space="preserve"> 5/0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13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przyostrzona                                        </t>
    </r>
  </si>
  <si>
    <t>8.</t>
  </si>
  <si>
    <t xml:space="preserve">Grubość nici: 1                                     Długość nici w cm: 75                                Długość igły w mm: 30                           Kształt igły, wielkość koła: 1/2             Przekrój igły: okrągła,           </t>
  </si>
  <si>
    <t>9.</t>
  </si>
  <si>
    <r>
      <t>Grubość nici:</t>
    </r>
    <r>
      <rPr>
        <sz val="9"/>
        <color indexed="8"/>
        <rFont val="Arial"/>
        <family val="2"/>
      </rPr>
      <t xml:space="preserve"> 6/0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13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10"/>
        <rFont val="Arial"/>
        <family val="2"/>
      </rPr>
      <t xml:space="preserve">3/8 </t>
    </r>
    <r>
      <rPr>
        <sz val="9"/>
        <color indexed="8"/>
        <rFont val="Arial"/>
        <family val="2"/>
      </rPr>
      <t xml:space="preserve">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10"/>
        <rFont val="Arial"/>
        <family val="2"/>
      </rPr>
      <t>okrągła</t>
    </r>
  </si>
  <si>
    <t>10.</t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</si>
  <si>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120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do naczyń zmienionych miażdżycowo</t>
    </r>
  </si>
  <si>
    <t>11.</t>
  </si>
  <si>
    <r>
      <t xml:space="preserve">Grubość nici: </t>
    </r>
    <r>
      <rPr>
        <sz val="9"/>
        <color indexed="8"/>
        <rFont val="Arial"/>
        <family val="2"/>
      </rPr>
      <t xml:space="preserve">5/0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75</t>
    </r>
    <r>
      <rPr>
        <sz val="9"/>
        <color indexed="8"/>
        <rFont val="Arial"/>
        <family val="2"/>
      </rPr>
      <t xml:space="preserve">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16-17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10"/>
        <rFont val="Arial"/>
        <family val="2"/>
      </rPr>
      <t>okrągła</t>
    </r>
  </si>
  <si>
    <t>12.</t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</si>
  <si>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10"/>
        <rFont val="Arial"/>
        <family val="2"/>
      </rPr>
      <t xml:space="preserve">75  </t>
    </r>
    <r>
      <rPr>
        <sz val="9"/>
        <color indexed="8"/>
        <rFont val="Arial"/>
        <family val="2"/>
      </rPr>
      <t xml:space="preserve">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25-26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 xml:space="preserve">okrągła                 </t>
    </r>
  </si>
  <si>
    <t>13.</t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</si>
  <si>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10"/>
        <rFont val="Arial"/>
        <family val="2"/>
      </rPr>
      <t xml:space="preserve">75-90   </t>
    </r>
    <r>
      <rPr>
        <sz val="9"/>
        <color indexed="8"/>
        <rFont val="Arial"/>
        <family val="2"/>
      </rPr>
      <t xml:space="preserve">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26-30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</si>
  <si>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Wartość netto</t>
  </si>
  <si>
    <t>Część nr 2</t>
  </si>
  <si>
    <t xml:space="preserve">Szew chirurgiczny, niewchłanialny. Szew nylonowy, pleciony, powlekany silikonem </t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</si>
  <si>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</si>
  <si>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szt.</t>
  </si>
  <si>
    <t>Część nr 3</t>
  </si>
  <si>
    <t>Podwiązki; szwy chirurgiczne, niewchłanialne, nylonowe, plecione</t>
  </si>
  <si>
    <r>
      <t xml:space="preserve">Podwiązki  </t>
    </r>
    <r>
      <rPr>
        <sz val="9"/>
        <color indexed="8"/>
        <rFont val="Arial"/>
        <family val="2"/>
      </rPr>
      <t xml:space="preserve">  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3 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1x238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nie dotyczy           </t>
    </r>
  </si>
  <si>
    <r>
      <t xml:space="preserve">Podwiązki     </t>
    </r>
    <r>
      <rPr>
        <sz val="9"/>
        <color indexed="8"/>
        <rFont val="Arial"/>
        <family val="2"/>
      </rPr>
      <t xml:space="preserve">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2/0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7x75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nie dotyczy          </t>
    </r>
  </si>
  <si>
    <t>Część nr 4</t>
  </si>
  <si>
    <t xml:space="preserve">Pętla endoskopowa z aplikatorem typu Surgitie   </t>
  </si>
  <si>
    <r>
      <t xml:space="preserve">Grubość nici: </t>
    </r>
    <r>
      <rPr>
        <sz val="9"/>
        <color indexed="8"/>
        <rFont val="Arial"/>
        <family val="2"/>
      </rPr>
      <t xml:space="preserve">2/0   </t>
    </r>
    <r>
      <rPr>
        <b/>
        <sz val="9"/>
        <color indexed="8"/>
        <rFont val="Arial"/>
        <family val="2"/>
      </rPr>
      <t xml:space="preserve">                                       Długość nici w cm: </t>
    </r>
    <r>
      <rPr>
        <sz val="9"/>
        <color indexed="8"/>
        <rFont val="Arial"/>
        <family val="2"/>
      </rPr>
      <t xml:space="preserve">52  </t>
    </r>
    <r>
      <rPr>
        <b/>
        <sz val="9"/>
        <color indexed="8"/>
        <rFont val="Arial"/>
        <family val="2"/>
      </rPr>
      <t xml:space="preserve">                            Długość igły w mm: </t>
    </r>
    <r>
      <rPr>
        <sz val="9"/>
        <color indexed="8"/>
        <rFont val="Arial"/>
        <family val="2"/>
      </rPr>
      <t xml:space="preserve">nie dotyczy </t>
    </r>
    <r>
      <rPr>
        <b/>
        <sz val="9"/>
        <color indexed="8"/>
        <rFont val="Arial"/>
        <family val="2"/>
      </rPr>
      <t xml:space="preserve">             Kształt igły, wielkość koła:</t>
    </r>
    <r>
      <rPr>
        <sz val="9"/>
        <color indexed="8"/>
        <rFont val="Arial"/>
        <family val="2"/>
      </rPr>
      <t xml:space="preserve"> nie dotyczy   </t>
    </r>
    <r>
      <rPr>
        <b/>
        <sz val="9"/>
        <color indexed="8"/>
        <rFont val="Arial"/>
        <family val="2"/>
      </rPr>
      <t xml:space="preserve">                          Przekrój igły: </t>
    </r>
    <r>
      <rPr>
        <sz val="9"/>
        <color indexed="8"/>
        <rFont val="Arial"/>
        <family val="2"/>
      </rPr>
      <t xml:space="preserve">nie dotyczy </t>
    </r>
  </si>
  <si>
    <t>Część nr 5</t>
  </si>
  <si>
    <t xml:space="preserve">Szew syntetyczny, jednowłóknowy, niewchłanialny, cechujący się kontrolowanym rozciąganiem i plastycznym odkształceniem węzła - monofilament polipropylen z dodatkiem poletylenu  - szwy naczyniowe. Zamawiający dopuszcza tolerancję rozmiaru igieł w zakresie +/- 5% oraz długość nici w zakresie +/-10%      </t>
  </si>
  <si>
    <r>
      <t xml:space="preserve">Grubość nici: </t>
    </r>
    <r>
      <rPr>
        <sz val="9"/>
        <color indexed="8"/>
        <rFont val="Arial"/>
        <family val="2"/>
      </rPr>
      <t xml:space="preserve">8/0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60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8,0-9,0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2x3/8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</si>
  <si>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2x1/2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</si>
  <si>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>Grubość nici:</t>
    </r>
    <r>
      <rPr>
        <sz val="9"/>
        <color indexed="8"/>
        <rFont val="Arial"/>
        <family val="2"/>
      </rPr>
      <t xml:space="preserve"> 7/0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60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8                              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                                       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</si>
  <si>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                                      </t>
    </r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</si>
  <si>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</t>
    </r>
    <r>
      <rPr>
        <b/>
        <sz val="9"/>
        <color indexed="8"/>
        <rFont val="Arial"/>
        <family val="2"/>
      </rPr>
      <t>Długość nici w cm: 75</t>
    </r>
    <r>
      <rPr>
        <sz val="9"/>
        <color indexed="8"/>
        <rFont val="Arial"/>
        <family val="2"/>
      </rPr>
      <t xml:space="preserve">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10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</si>
  <si>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b/>
        <sz val="9"/>
        <color indexed="10"/>
        <rFont val="Arial"/>
        <family val="2"/>
      </rPr>
      <t>120</t>
    </r>
    <r>
      <rPr>
        <sz val="9"/>
        <color indexed="8"/>
        <rFont val="Arial"/>
        <family val="2"/>
      </rPr>
      <t xml:space="preserve">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10"/>
        <rFont val="Arial"/>
        <family val="2"/>
      </rPr>
      <t>okrągła</t>
    </r>
  </si>
  <si>
    <r>
      <t>Grubość nici: 7</t>
    </r>
    <r>
      <rPr>
        <sz val="9"/>
        <color indexed="8"/>
        <rFont val="Arial"/>
        <family val="2"/>
      </rPr>
      <t xml:space="preserve">/0                                       </t>
    </r>
    <r>
      <rPr>
        <b/>
        <sz val="9"/>
        <color indexed="8"/>
        <rFont val="Arial"/>
        <family val="2"/>
      </rPr>
      <t>Długość nici w cm: 75</t>
    </r>
    <r>
      <rPr>
        <sz val="9"/>
        <color indexed="10"/>
        <rFont val="Arial"/>
        <family val="2"/>
      </rPr>
      <t xml:space="preserve">   </t>
    </r>
    <r>
      <rPr>
        <sz val="9"/>
        <color indexed="8"/>
        <rFont val="Arial"/>
        <family val="2"/>
      </rPr>
      <t xml:space="preserve">                            </t>
    </r>
    <r>
      <rPr>
        <b/>
        <sz val="9"/>
        <color indexed="8"/>
        <rFont val="Arial"/>
        <family val="2"/>
      </rPr>
      <t>Długość igły w mm: 13</t>
    </r>
    <r>
      <rPr>
        <sz val="9"/>
        <color indexed="8"/>
        <rFont val="Arial"/>
        <family val="2"/>
      </rPr>
      <t xml:space="preserve">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</si>
  <si>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 4/0</t>
    </r>
    <r>
      <rPr>
        <sz val="9"/>
        <color indexed="8"/>
        <rFont val="Arial"/>
        <family val="2"/>
      </rPr>
      <t xml:space="preserve">                                      </t>
    </r>
    <r>
      <rPr>
        <b/>
        <sz val="9"/>
        <color indexed="8"/>
        <rFont val="Arial"/>
        <family val="2"/>
      </rPr>
      <t>Długość nici w cm: 90</t>
    </r>
    <r>
      <rPr>
        <sz val="9"/>
        <color indexed="10"/>
        <rFont val="Arial"/>
        <family val="2"/>
      </rPr>
      <t xml:space="preserve">   </t>
    </r>
    <r>
      <rPr>
        <sz val="9"/>
        <color indexed="8"/>
        <rFont val="Arial"/>
        <family val="2"/>
      </rPr>
      <t xml:space="preserve">                            </t>
    </r>
    <r>
      <rPr>
        <b/>
        <sz val="9"/>
        <color indexed="8"/>
        <rFont val="Arial"/>
        <family val="2"/>
      </rPr>
      <t>Długość igły w mm: 17</t>
    </r>
    <r>
      <rPr>
        <sz val="9"/>
        <color indexed="8"/>
        <rFont val="Arial"/>
        <family val="2"/>
      </rPr>
      <t xml:space="preserve">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</si>
  <si>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120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2x1/2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</si>
  <si>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t>Część nr 6</t>
  </si>
  <si>
    <t xml:space="preserve">Syntetyczny wchłanialny szew monofilamentowy z poli4-hydroksybutyranu o zdolności podtrzymywania tkankowego 100% po 14 dniach, 50% po 90 dniach.Całkowita absorbcja po 13 miesiącach.  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</si>
  <si>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65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pętla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 xml:space="preserve">okrągła </t>
    </r>
  </si>
  <si>
    <t>Część nr 7</t>
  </si>
  <si>
    <t xml:space="preserve">Szew druciany, niewchłanialny, jałowy, czasowa elektroda (nasierdziowa) do mięśnia sercowego, pokryta powłoką polimerową, wykorzystywany do zabiegów kardiochirurgicznych. Zamawiający dopuszcza tolerancję długosci nici w zakresie +/- 10%       </t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</si>
  <si>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10"/>
        <rFont val="Arial"/>
        <family val="2"/>
      </rPr>
      <t>40-</t>
    </r>
    <r>
      <rPr>
        <sz val="9"/>
        <color indexed="8"/>
        <rFont val="Arial"/>
        <family val="2"/>
      </rPr>
      <t xml:space="preserve">60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20-26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 z ostrą częścią penetrująca, tnąca prosta z przewężeniem ułatwiającym jej złamanie</t>
    </r>
  </si>
  <si>
    <t>Część nr 8</t>
  </si>
  <si>
    <t>Szew syntetyczny ,monofilament , polipropylenowy , niewchłanialny o stałej średnicy nici z kontrolowanym rozciąganiem i plastycznym odkształceniem węzła .Z igłą o zwiększonej stabilności w imadle – posiadającą spłaszczenie grzbieto-brzuszne w części imadłowej , odporna na stępianie , odkształcanie podczas wkłucia .</t>
  </si>
  <si>
    <t>Grubość nici: 2/0                                        Długość nici w cm: 75 cm                          Długość igły w mm: 60                            Kształt igły, wielkość koła: prosta                                    Przekrój igły: odwrotnie tnąca</t>
  </si>
  <si>
    <t xml:space="preserve">Grubość nici: 1                                              Długość nici w cm: 150                            Długość igły w mm: 65                                   Kształt igły, wielkość koła: 1/2 pętla                                      Przekrój igły: okrągła 
</t>
  </si>
  <si>
    <t xml:space="preserve">Grubość nici: 0                                              Długość nici w cm: 150                            Długość igły w mm: 48                                   Kształt igły, wielkość koła: 1/2 pętla                                      Przekrój igły: okrągła 
</t>
  </si>
  <si>
    <t xml:space="preserve">Grubość nici: 0                                           Długość nici w cm: 90                            Długość igły w mm: 40                                   Kształt igły, wielkość koła: 1/2                                       Przekrój igły: okrągła 
</t>
  </si>
  <si>
    <t>Część nr 9</t>
  </si>
  <si>
    <t>Wymagany Przedmiot Zamówienia</t>
  </si>
  <si>
    <t>Szew niewchłanialny, wykonany z silikonu, wykorzystywany do zabiegów kardiochirurgicznych. Zamawiający dopuszcza tolerancję rozmiaru igieł w zakresie +_/- 5% oraz długość nici w zakresie +/- 10%.</t>
  </si>
  <si>
    <r>
      <t xml:space="preserve">Grubość nici: </t>
    </r>
    <r>
      <rPr>
        <sz val="9"/>
        <color indexed="8"/>
        <rFont val="Arial"/>
        <family val="2"/>
      </rPr>
      <t xml:space="preserve">1,1 - 1,2mm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2x45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24   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pojedyncza, okrągła, tępa</t>
    </r>
  </si>
  <si>
    <t>Część nr 10</t>
  </si>
  <si>
    <t xml:space="preserve">Szew syntetyczny, wchłanialny, pleciony, powlekany, barwiony. Zmieszaniny kwasu glikolowego i mlekowego lub kwasu poliglikolowego, (czas wchłaniania od 56 do -70 dni, podtrzymywanie tkankowe po 14 dniach minimum 80%, po 21 dniach minimum 30% pierwotnej siły podtrzymania lub czas wchłaniania od 56 do 70. Skład chemiczny: kopolimer 90% glikolidu i 10% L-laktydu Poli (glikolid i L-laktyd 36/65) i 50 % stearynian wapnia.   </t>
  </si>
  <si>
    <r>
      <t>Grubość nici:</t>
    </r>
    <r>
      <rPr>
        <sz val="9"/>
        <color indexed="8"/>
        <rFont val="Arial"/>
        <family val="2"/>
      </rPr>
      <t xml:space="preserve"> 2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</si>
  <si>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2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40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</si>
  <si>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2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65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</si>
  <si>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</si>
  <si>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</si>
  <si>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>Grubość nici:</t>
    </r>
    <r>
      <rPr>
        <sz val="9"/>
        <color indexed="8"/>
        <rFont val="Arial"/>
        <family val="2"/>
      </rPr>
      <t xml:space="preserve"> 1/0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</si>
  <si>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</si>
  <si>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</si>
  <si>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</si>
  <si>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</si>
  <si>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</si>
  <si>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22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</si>
  <si>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t>14.</t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</si>
  <si>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</si>
  <si>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15.</t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</si>
  <si>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</si>
  <si>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16.</t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</si>
  <si>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</si>
  <si>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17.</t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</si>
  <si>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22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</si>
  <si>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18.</t>
  </si>
  <si>
    <r>
      <t>Grubość nici:</t>
    </r>
    <r>
      <rPr>
        <sz val="9"/>
        <color indexed="8"/>
        <rFont val="Arial"/>
        <family val="2"/>
      </rPr>
      <t xml:space="preserve"> 2/0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</si>
  <si>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t>19.</t>
  </si>
  <si>
    <r>
      <t xml:space="preserve">Grubość nici: </t>
    </r>
    <r>
      <rPr>
        <sz val="9"/>
        <color indexed="8"/>
        <rFont val="Arial"/>
        <family val="2"/>
      </rPr>
      <t xml:space="preserve">5/0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</si>
  <si>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20.</t>
  </si>
  <si>
    <r>
      <t>Grubość nici:</t>
    </r>
    <r>
      <rPr>
        <sz val="9"/>
        <color indexed="8"/>
        <rFont val="Arial"/>
        <family val="2"/>
      </rPr>
      <t xml:space="preserve"> 4/0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22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</si>
  <si>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21.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</si>
  <si>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43-48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 o zakończeniu tnącym</t>
    </r>
  </si>
  <si>
    <t>22.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</si>
  <si>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</si>
  <si>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23.</t>
  </si>
  <si>
    <r>
      <t>Grubość nici:</t>
    </r>
    <r>
      <rPr>
        <sz val="9"/>
        <color indexed="8"/>
        <rFont val="Arial"/>
        <family val="2"/>
      </rPr>
      <t xml:space="preserve"> 1/0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bezbarwna lub barwiona   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 xml:space="preserve">odwrotnie tnąca </t>
    </r>
  </si>
  <si>
    <t>24.</t>
  </si>
  <si>
    <r>
      <t>Grubość nici:</t>
    </r>
    <r>
      <rPr>
        <sz val="9"/>
        <color indexed="8"/>
        <rFont val="Arial"/>
        <family val="2"/>
      </rPr>
      <t xml:space="preserve"> 1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bezbarwna lub barwiona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</t>
    </r>
  </si>
  <si>
    <t>25.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</si>
  <si>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</t>
    </r>
    <r>
      <rPr>
        <b/>
        <sz val="9"/>
        <color indexed="8"/>
        <rFont val="Arial"/>
        <family val="2"/>
      </rPr>
      <t xml:space="preserve">  Długość nici w cm: </t>
    </r>
    <r>
      <rPr>
        <sz val="9"/>
        <color indexed="8"/>
        <rFont val="Arial"/>
        <family val="2"/>
      </rPr>
      <t xml:space="preserve">70-75                         </t>
    </r>
    <r>
      <rPr>
        <b/>
        <sz val="9"/>
        <color indexed="8"/>
        <rFont val="Arial"/>
        <family val="2"/>
      </rPr>
      <t xml:space="preserve">  Długość igły w mm:</t>
    </r>
    <r>
      <rPr>
        <sz val="9"/>
        <color indexed="8"/>
        <rFont val="Arial"/>
        <family val="2"/>
      </rPr>
      <t xml:space="preserve"> 37                               </t>
    </r>
    <r>
      <rPr>
        <b/>
        <sz val="9"/>
        <color indexed="8"/>
        <rFont val="Arial"/>
        <family val="2"/>
      </rPr>
      <t xml:space="preserve"> Kształt igły, wielkość koła: </t>
    </r>
    <r>
      <rPr>
        <sz val="9"/>
        <color indexed="8"/>
        <rFont val="Arial"/>
        <family val="2"/>
      </rPr>
      <t xml:space="preserve">1/2                                  </t>
    </r>
    <r>
      <rPr>
        <b/>
        <sz val="9"/>
        <color indexed="8"/>
        <rFont val="Arial"/>
        <family val="2"/>
      </rPr>
      <t xml:space="preserve">     Przekrój igły: </t>
    </r>
    <r>
      <rPr>
        <sz val="9"/>
        <color indexed="8"/>
        <rFont val="Arial"/>
        <family val="2"/>
      </rPr>
      <t xml:space="preserve">okrągła </t>
    </r>
  </si>
  <si>
    <t>26.</t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</si>
  <si>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</t>
    </r>
  </si>
  <si>
    <t>27.</t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</si>
  <si>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17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</si>
  <si>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28.</t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</si>
  <si>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</si>
  <si>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Część nr 11</t>
  </si>
  <si>
    <t xml:space="preserve"> Szew wchłanialny,  syntetyczny monofilamentowy, glikonat o czasie całkowitego wchłaniania 60-90 dni i przybliżonym profilu podtrzymywania tkankowego 50% po 13-14 dniach.    </t>
  </si>
  <si>
    <r>
      <t xml:space="preserve">Grubość nici: </t>
    </r>
    <r>
      <rPr>
        <sz val="9"/>
        <color indexed="8"/>
        <rFont val="Arial"/>
        <family val="2"/>
      </rPr>
      <t xml:space="preserve">5/0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niebarwiona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19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</t>
    </r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</si>
  <si>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niebarwiona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24-26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</si>
  <si>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niebarwiona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</si>
  <si>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niebarwiona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</t>
    </r>
  </si>
  <si>
    <t xml:space="preserve">Grubość nici: 3/0                                       Długość nici w cm: 70 barwiona                           Długość igły w mm: 37                                             Kształt igły, wielkość koła: 1/2                                       Przekrój igły: okrągła 
</t>
  </si>
  <si>
    <t>Część nr 12</t>
  </si>
  <si>
    <r>
      <t xml:space="preserve">Szew syntetyczny, poliestrowy, pleciony, powlekany /powleczenie gładkie, nieścieralne, bez domieszek wosku/ niewchłanialny. Igły o zwiększonej stabilności.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75-90                            Szew zastawkowy, igła podwójna, 1/2 koła, tapercut z podkładką teflonową 6- 7x3x1,5mm, nić w kolorze białym i kolorowym, min 8 szwów w op, 25-26 mm                                               </t>
    </r>
  </si>
  <si>
    <r>
      <t xml:space="preserve">Szew zastawkowy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2/0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75-90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2x1/2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tapercut z podkładką teflonową 6-7x3x15 / pakowana pojedynczo</t>
    </r>
  </si>
  <si>
    <t>Część nr 13</t>
  </si>
  <si>
    <r>
      <t xml:space="preserve">Szew chirurgiczny syntetyczny, wchłanialny, pleciony, powlekany poliglaktyną 910, poliglaktyną 970 i stearynianem wapnia o czasie podtrzymywania tkankowego 50% po 5 dniach. Całkowita absorbcja po 42 dniach.                      </t>
    </r>
    <r>
      <rPr>
        <b/>
        <sz val="9"/>
        <color indexed="8"/>
        <rFont val="Arial"/>
        <family val="2"/>
      </rPr>
      <t>ZESTAW</t>
    </r>
    <r>
      <rPr>
        <sz val="9"/>
        <color indexed="8"/>
        <rFont val="Arial"/>
        <family val="2"/>
      </rPr>
      <t xml:space="preserve"> 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3x1/0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3x70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30-odwrotnie tnca 3/8, 40 pogrubiona 1/2, 48+ Okrągła 1/2         wszystkie nici pakowane w jednej saszetce                                         </t>
    </r>
  </si>
  <si>
    <r>
      <t xml:space="preserve">Szew chirurgiczny syntetyczny, wchłanialny, pleciony, powlekany poliglaktyną 910, poliglaktyną 370 i stearynianem wapnia o czasie podtrzymywania tkankowego 50 % po 5 dniach. Całkowita absorbcja po około 42 dniach.        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43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>1/2 pogrubiona, okrągła</t>
    </r>
  </si>
  <si>
    <r>
      <t xml:space="preserve">Szew chirurgiczny syntetyczny, wchłanialny, pleciony, powlekany poliglaktyną 910, poliglaktyną 370 i stearynianem wapnia o czasie podtrzymywania tkankowego 50 % po 5 dniach. Całkowita absorbcja po około 42 dniach.       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1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>1/2, okrągła</t>
    </r>
  </si>
  <si>
    <r>
      <t xml:space="preserve">Szew chirurgiczny syntetyczny, wchłanialny, pleciony, powlekany poliglaktyną 910, poliglaktyną 370 i stearynianem wapnia o czasie podtrzymywania tkankowego 50 % po 5 dniach. Całkowita absorbcja po około 42 dniach.       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2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>1/2 okrągła</t>
    </r>
  </si>
  <si>
    <t>Część nr 14</t>
  </si>
  <si>
    <t xml:space="preserve">Szew syntetyczny, wchłanialny, pleciony, powlekany, barwiony. Z mieszaniny kwasu glikolowego i mlekowego, powlekany mieszaniną powyższych kwasów oraz stearynianem wapnia, podtrzymywanie tkankowe po 14 dniach 75%, po 21 dniach 50%, po 28 dniach 25% pierwotnej siły podtrzymania o czasie wchłaniania 60- 70 dni
</t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</si>
  <si>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31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Tapercut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</si>
  <si>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rozwarstwiająca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</si>
  <si>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rozwarstwiająca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</si>
  <si>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rozwarstwiająca</t>
    </r>
  </si>
  <si>
    <t xml:space="preserve">      Grubość nici: 3/0                                        Długość nici w cm: 90                          Długość igły w mm: 48                             Kształt igły, wielkość koła: 1/2 koła, okrągła</t>
  </si>
  <si>
    <t>Część nr 15</t>
  </si>
  <si>
    <t xml:space="preserve">Szew druciany, niewchłanialny , monofilamentowy, jałowy do zamykania mostka. Wykorzystywany w zabiegach kardiochirurgicznych. Zamawiający dopuszcza tolerancję długosci nici w zakresie +/- 10% </t>
  </si>
  <si>
    <r>
      <t xml:space="preserve">Grubość nici: </t>
    </r>
    <r>
      <rPr>
        <sz val="9"/>
        <rFont val="Arial"/>
        <family val="2"/>
      </rPr>
      <t xml:space="preserve">5                                     </t>
    </r>
    <r>
      <rPr>
        <b/>
        <sz val="9"/>
        <rFont val="Arial"/>
        <family val="2"/>
      </rPr>
      <t xml:space="preserve">Długość nici w cm: </t>
    </r>
    <r>
      <rPr>
        <sz val="9"/>
        <rFont val="Arial"/>
        <family val="2"/>
      </rPr>
      <t xml:space="preserve">75                            </t>
    </r>
    <r>
      <rPr>
        <b/>
        <sz val="9"/>
        <rFont val="Arial"/>
        <family val="2"/>
      </rPr>
      <t xml:space="preserve">Długość igły w mm: </t>
    </r>
    <r>
      <rPr>
        <sz val="9"/>
        <rFont val="Arial"/>
        <family val="2"/>
      </rPr>
      <t xml:space="preserve">55-57                          </t>
    </r>
    <r>
      <rPr>
        <b/>
        <sz val="9"/>
        <rFont val="Arial"/>
        <family val="2"/>
      </rPr>
      <t>Kształt igły, wielkość koła:</t>
    </r>
    <r>
      <rPr>
        <sz val="9"/>
        <rFont val="Arial"/>
        <family val="2"/>
      </rPr>
      <t xml:space="preserve"> 1/2             </t>
    </r>
    <r>
      <rPr>
        <b/>
        <sz val="9"/>
        <rFont val="Arial"/>
        <family val="2"/>
      </rPr>
      <t>Przekrój igły:</t>
    </r>
    <r>
      <rPr>
        <sz val="9"/>
        <rFont val="Arial"/>
        <family val="2"/>
      </rPr>
      <t xml:space="preserve"> odwrotnie tnąca ,obrotowa </t>
    </r>
  </si>
  <si>
    <t>Część nr 16</t>
  </si>
  <si>
    <t xml:space="preserve">Szew jednowłókninowy, wchłanialny, syntetyczny, monofilamentowy, niebarwiony, wchłaniający się w okrersie 90-120 dni, składający się z kopolimeru kwasu glikolowego i kaprolaktonu, o czasie podtrzymywania około 4 tygodni (po 7 dniach około 70%, po 14 dniach około 40%, po 21 dnioach około 15%, po 28 dniach około 5%). Nici wykorzystywane w zabiegach kardiochirurgicznych .  Zamawiający dopuszcza tolerancję rozmiaru igieł w zakresie +/- 5% oraz długość nici w zakresie +/-10% </t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</si>
  <si>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70- 75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24-26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odwrotnie tnąca</t>
    </r>
  </si>
  <si>
    <t>Część nr 17</t>
  </si>
  <si>
    <t>Szew syntetyczny, mieszanina kwasu poliglikolowego i polimlekowego, pleciony, wchłanialny, powlekany, powleczenie nieścieralne, czas podtrzymywania tkankowego min 28 dni z zachowaniem po 2 tygodniach min. 75% pierwotnej siły podtrzymywania tkankowego, po 3 tygodniach ok. 50% podtrzymywania. Czas wchłaniania max 70 dni. Zawierająca lub nie, powlekający czynnik antybakteryjny. Nici wykorzystywane w zabiegach kardiochirurgicznych. Zamawiający dopuszcza tolerancję rozmiaru igieł w zakresie +/- 5% oraz długość nici w zakresie +/- 10%.</t>
  </si>
  <si>
    <r>
      <t>Grubość nici:</t>
    </r>
    <r>
      <rPr>
        <sz val="9"/>
        <color indexed="8"/>
        <rFont val="Arial"/>
        <family val="2"/>
      </rPr>
      <t xml:space="preserve"> 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48-50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</si>
  <si>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</si>
  <si>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</si>
  <si>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Część nr 18</t>
  </si>
  <si>
    <t xml:space="preserve">Szew syntetyczny, monofilamentowy, niewchłanialny, poliamidowy, o zmniejszonej hydrofilności z igłą o zwiększonej stabilności w imadle, odpornej na stępienie i odkształcenie podczas wkłucia. Opakowanie 12 sztuk.  </t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</si>
  <si>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24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</si>
  <si>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</si>
  <si>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39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</si>
  <si>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ostra, odwrotnie tnąca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</si>
  <si>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</si>
  <si>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</si>
  <si>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</si>
  <si>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19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 </t>
    </r>
  </si>
  <si>
    <r>
      <t>Grubość nici:</t>
    </r>
    <r>
      <rPr>
        <sz val="9"/>
        <color indexed="8"/>
        <rFont val="Arial"/>
        <family val="2"/>
      </rPr>
      <t xml:space="preserve"> 4/0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19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</si>
  <si>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>Grubość nici:</t>
    </r>
    <r>
      <rPr>
        <sz val="9"/>
        <color indexed="8"/>
        <rFont val="Arial"/>
        <family val="2"/>
      </rPr>
      <t xml:space="preserve"> 4/0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24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</si>
  <si>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45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16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</si>
  <si>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>Grubość nici:</t>
    </r>
    <r>
      <rPr>
        <sz val="9"/>
        <color indexed="8"/>
        <rFont val="Arial"/>
        <family val="2"/>
      </rPr>
      <t xml:space="preserve"> 5/0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45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ostra, odwrotnie tnąca</t>
    </r>
  </si>
  <si>
    <t>Część nr 19</t>
  </si>
  <si>
    <t>Szew syntetyczny, jednowłókninowy, niewchłanialny - monofilament poliamid - szwy skórne.</t>
  </si>
  <si>
    <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100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90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tnąca</t>
    </r>
  </si>
  <si>
    <t>Część nr 20</t>
  </si>
  <si>
    <t xml:space="preserve">Szew wchłanialny, syntetyczny, monofilamentowy, poli-p-dioksanon, o czasie całkowitego wchłaniania 180 - 238 dni i przyblizonym profilu podtrzymywania tkankowego min. 80% po 14 dniach, lub szew syntetyczny, monofilamentowy, wykonany z poliglikonatu bez powleczenia triclosalem, o lepszym czasie absorpcji 180 dni, podtrzymywaniu węzłami 75% po 14 dniach, 65 % po 21 dniach i 50% po 28 dniach od implantacji. Opakowanie 12 sztuk </t>
  </si>
  <si>
    <r>
      <t xml:space="preserve">Grubość nici </t>
    </r>
    <r>
      <rPr>
        <sz val="9"/>
        <color indexed="8"/>
        <rFont val="Arial"/>
        <family val="2"/>
      </rPr>
      <t xml:space="preserve">:1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cm pętla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pogrubiona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</si>
  <si>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cm petla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pogrubiona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</si>
  <si>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</si>
  <si>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20-22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</si>
  <si>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</si>
  <si>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4/0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20-22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</si>
  <si>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5/0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17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</si>
  <si>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150  pętla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wzmocniona</t>
    </r>
  </si>
  <si>
    <t>Część nr 21</t>
  </si>
  <si>
    <t>Szew syntetyczny z kwasu poliglikolowego, pleciony, powlekany glikonatem 50 % początkowej siły podtrzymywania po 5 dniach 0% po 10-14 dniach. Całkowita absorbcja po około 42 dniach.                                          Grubość nici: 3/0                                       Długość nici w cm: 70                           Długość igły w mm: 51                               Kształt igły, wielkość koła: prosta                                        Przekrój igły: odwrotnie tnąca</t>
  </si>
  <si>
    <t>Szew chirurgiczny, niewchłanialny poliamidowy    Grubość nici: 10/0                                        Długość nici w cm: 30                          Długość igły w mm: 6,5                             Kształt igły, wielkość koła: 3/8 koła szpatuła</t>
  </si>
  <si>
    <t>Szew chirurgiczny, niewchłanialny poliamidowy    Grubość nici: 10/0                                        Długość nici w cm: 30                          Długość igły w mm: 6,1                            Kształt igły, wielkość koła: 3/8 koła okrągła</t>
  </si>
  <si>
    <t>Część nr 22</t>
  </si>
  <si>
    <r>
      <t xml:space="preserve">Syntetyczna nić wchłanialna, powlekana plecionka - szew okulistyczny. Czas wchłaniania do 70 dni.        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8/0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30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6-6,50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szpatułka z mikroostrzem, średnica 254 mikrony</t>
    </r>
  </si>
  <si>
    <t>Część nr 23</t>
  </si>
  <si>
    <t>Szew  niewchłanialny, syntetyczny, polibuester, monofilamentowy, barwiony .</t>
  </si>
  <si>
    <r>
      <t>Grubość nici:</t>
    </r>
    <r>
      <rPr>
        <sz val="9"/>
        <color indexed="8"/>
        <rFont val="Arial"/>
        <family val="2"/>
      </rPr>
      <t xml:space="preserve"> 5/0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45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16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</si>
  <si>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</si>
  <si>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100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90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</si>
  <si>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t>Część nr 24</t>
  </si>
  <si>
    <r>
      <t xml:space="preserve">Szew syntetyczny, monofilamentowy, niewchłanialny, poliamidowy, o zmniejszonej hydrofilności z igłą o zwiększonej stabilności w imadle, odpornej na stępienie i odkształcenie podczas wkłucia.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</si>
  <si>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t>Część nr 25</t>
  </si>
  <si>
    <t xml:space="preserve"> Szew wchłanialny,  syntetyczny monofilamentowy, glikonat o czasie całkowitego wchłaniania 60-90 dni i przybliżonym profilu podtrzymywania tkankowego 50% po 13-14 dniach.
</t>
  </si>
  <si>
    <r>
      <t>Grubość nici:</t>
    </r>
    <r>
      <rPr>
        <sz val="9"/>
        <color indexed="8"/>
        <rFont val="Arial"/>
        <family val="2"/>
      </rPr>
      <t xml:space="preserve"> 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45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19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z zakończeniem micropoint/ plastyczna-kosmetyczna</t>
    </r>
  </si>
  <si>
    <t>Część nr 26</t>
  </si>
  <si>
    <t xml:space="preserve">Szew syntetyczny , niewchłanialny , z przędzy poliestrowej wykonany z tereftalanu etylenu powlekany silikonem .  </t>
  </si>
  <si>
    <r>
      <t>Grubość nici:</t>
    </r>
    <r>
      <rPr>
        <sz val="9"/>
        <color indexed="8"/>
        <rFont val="Arial"/>
        <family val="2"/>
      </rPr>
      <t xml:space="preserve"> 4/0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20-22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2x1/2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</si>
  <si>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>Grubość nici:</t>
    </r>
    <r>
      <rPr>
        <sz val="9"/>
        <color indexed="8"/>
        <rFont val="Arial"/>
        <family val="2"/>
      </rPr>
      <t xml:space="preserve"> 4/0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 , wielkość koła:</t>
    </r>
    <r>
      <rPr>
        <sz val="9"/>
        <color indexed="8"/>
        <rFont val="Arial"/>
        <family val="2"/>
      </rPr>
      <t xml:space="preserve"> 2x1/2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</si>
  <si>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 Grubość nici :</t>
    </r>
    <r>
      <rPr>
        <sz val="9"/>
        <color indexed="8"/>
        <rFont val="Arial"/>
        <family val="2"/>
      </rPr>
      <t xml:space="preserve">2                                          </t>
    </r>
    <r>
      <rPr>
        <b/>
        <sz val="9"/>
        <color indexed="8"/>
        <rFont val="Arial"/>
        <family val="2"/>
      </rPr>
      <t>Długość nici w cm 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37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>okrągła lub okrągła wzmocniona</t>
    </r>
  </si>
  <si>
    <r>
      <t xml:space="preserve">Grubość nici </t>
    </r>
    <r>
      <rPr>
        <sz val="9"/>
        <color indexed="8"/>
        <rFont val="Arial"/>
        <family val="2"/>
      </rPr>
      <t xml:space="preserve">:1/0                                      </t>
    </r>
    <r>
      <rPr>
        <b/>
        <sz val="9"/>
        <color indexed="8"/>
        <rFont val="Arial"/>
        <family val="2"/>
      </rPr>
      <t>Długość nici w cm 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</si>
  <si>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</si>
  <si>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r>
      <t xml:space="preserve">Grubość nici: </t>
    </r>
    <r>
      <rPr>
        <sz val="9"/>
        <color indexed="8"/>
        <rFont val="Arial"/>
        <family val="2"/>
      </rPr>
      <t xml:space="preserve">5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4x75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tnąca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</si>
  <si>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10x75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nie dotyczy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nie dotyczy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nie dotyczy</t>
    </r>
  </si>
  <si>
    <r>
      <t>Grubość nici:</t>
    </r>
    <r>
      <rPr>
        <sz val="9"/>
        <color indexed="8"/>
        <rFont val="Arial"/>
        <family val="2"/>
      </rPr>
      <t xml:space="preserve"> 1/0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5x75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nie dotyczy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nie dotyczy  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nie dotyczy</t>
    </r>
  </si>
  <si>
    <t>Część nr 27</t>
  </si>
  <si>
    <r>
      <t xml:space="preserve">Monofilamentowa niewchłanialna nic polamidowa.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9/0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30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6-6,5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2x3/8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 xml:space="preserve">szpatułka z mikroostrzem średnica 200-203 mikrony </t>
    </r>
  </si>
  <si>
    <r>
      <t xml:space="preserve">Szew jedwabny, pleciony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6/0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45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</t>
    </r>
  </si>
  <si>
    <r>
      <t xml:space="preserve">Monofilamentowa nić nylonowa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10/0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30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6-6,5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2x3/8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szpatułka z mikroostrzem średnica 150-203 mikrony</t>
    </r>
  </si>
  <si>
    <t>Część nr 28</t>
  </si>
  <si>
    <t xml:space="preserve">Podwiązka - szew wchłanialny, pleciony, syntetyczny, powlekany mieszaniną kwasu poliglikolowego i polimlekowego o czasie podtrzymywania tkankowego ok. 35 dni i czasie całkowitego wchłaniania 60-70 dni. Profil podtrzymywania tkankowego po 2 tyg. Ok. 75% po 3 tyg. ok 50% pierwotnej siły podtrzymywania.   </t>
  </si>
  <si>
    <t>1 12x45 cm</t>
  </si>
  <si>
    <t>1 3x45 cm</t>
  </si>
  <si>
    <t>1 6x45 cm</t>
  </si>
  <si>
    <t>1/0 6x45 cm</t>
  </si>
  <si>
    <t>2/0 3x45 cm</t>
  </si>
  <si>
    <t>2/0 6x45 cm</t>
  </si>
  <si>
    <t>3/0 3x45 cm</t>
  </si>
  <si>
    <t>3/0 6x45 cm</t>
  </si>
  <si>
    <t>Część nr 29</t>
  </si>
  <si>
    <t xml:space="preserve">Szew syntetyczny, poliestrowy, pleciony, powlekany / powleczenie gładkie, nieścieralne, bez domieszek wosku/ niewchłanialny.                                                                       Igły o zwiększonej stabilności.  </t>
  </si>
  <si>
    <r>
      <t>Grubość nici:</t>
    </r>
    <r>
      <rPr>
        <sz val="9"/>
        <color indexed="8"/>
        <rFont val="Arial"/>
        <family val="2"/>
      </rPr>
      <t xml:space="preserve"> 3/0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25-26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pojedyńcza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</si>
  <si>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25-26  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2x1/2 pojedyńcza         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z zakończeniem tnącym</t>
    </r>
  </si>
  <si>
    <r>
      <t xml:space="preserve">Grubość nici: </t>
    </r>
    <r>
      <rPr>
        <sz val="9"/>
        <color indexed="8"/>
        <rFont val="Arial"/>
        <family val="2"/>
      </rPr>
      <t xml:space="preserve">0       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36-37                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pojedyńcza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</si>
  <si>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36-37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pojedyńcza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</si>
  <si>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10 lub 12x60-75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bez igły           </t>
    </r>
  </si>
  <si>
    <r>
      <t>Grubość nici:</t>
    </r>
    <r>
      <rPr>
        <sz val="9"/>
        <color indexed="8"/>
        <rFont val="Arial"/>
        <family val="2"/>
      </rPr>
      <t xml:space="preserve"> 0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5 lub 6x60-75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bez igły           </t>
    </r>
  </si>
  <si>
    <t>Część nr 30</t>
  </si>
  <si>
    <t xml:space="preserve">Szew syntetyczny z kwasu poliglikolowego, pleciony, powlekany glikonatem 50 % początkowej siły podtrzymywania po 5 dniach 0% po 10-14 dniach. Całkowita absorbcja po około 42 dniach. </t>
  </si>
  <si>
    <r>
      <t>Grubość nici:</t>
    </r>
    <r>
      <rPr>
        <sz val="9"/>
        <color indexed="8"/>
        <rFont val="Arial"/>
        <family val="2"/>
      </rPr>
      <t xml:space="preserve"> 3/0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</si>
  <si>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24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</t>
    </r>
  </si>
  <si>
    <t>Część nr 31</t>
  </si>
  <si>
    <t xml:space="preserve">   Szew syntetyczny wchłanialny pleciony ,powlekany,barwiony czas wchłaniania od 56 do 70  skład chemiczny kopolimer 90%glikolidu i 10% L-laktydu Poli (glikolid i L-laktyd 90/10) powleczenie 50%kopolimer glikoloidu i L-laktydu Poli (glikolid i L-laktyd35/65) i 50% stearynian wapnia
</t>
  </si>
  <si>
    <t xml:space="preserve"> Grubość nici: 2                                             Długość nici w cm: 90                             Długość igły w mm: 48                               Kształt igły, wielkość koła: 1/2                                       Przekrój igły: okrągła
</t>
  </si>
  <si>
    <r>
      <t>Grubość nici:</t>
    </r>
    <r>
      <rPr>
        <sz val="9"/>
        <color indexed="8"/>
        <rFont val="Arial"/>
        <family val="2"/>
      </rPr>
      <t xml:space="preserve"> 2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</si>
  <si>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65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</si>
  <si>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t>Grubość nici: 1                                  Długość nici w cm: 70                           Długość igły w mm: 30 pogrubiona                              Kształt igły, wielkość koła: haczyk                                     Przekrój igły:ostra</t>
  </si>
  <si>
    <t xml:space="preserve">Grubość nici: 6/0                                      Długość nici w cm: 45                            Długość igły w mm: 11                              Kształt igły, wielkość koła: 3/8                                       Przekrój igły: odwrotnie tnąca
</t>
  </si>
  <si>
    <t>Część nr 32</t>
  </si>
  <si>
    <r>
      <t xml:space="preserve">Szew syntetyczny, wchłanialny, monofilament,  polidioksanon, o całkowitym czasie wchłaniania: 180-210 dni.     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2                                       </t>
    </r>
    <r>
      <rPr>
        <b/>
        <sz val="9"/>
        <color indexed="8"/>
        <rFont val="Arial"/>
        <family val="2"/>
      </rPr>
      <t>Długość nici w cm: 150</t>
    </r>
    <r>
      <rPr>
        <sz val="9"/>
        <color indexed="8"/>
        <rFont val="Arial"/>
        <family val="2"/>
      </rPr>
      <t xml:space="preserve">                                 </t>
    </r>
    <r>
      <rPr>
        <b/>
        <sz val="9"/>
        <color indexed="8"/>
        <rFont val="Arial"/>
        <family val="2"/>
      </rPr>
      <t>Długość igły w mm: 48</t>
    </r>
    <r>
      <rPr>
        <sz val="9"/>
        <color indexed="8"/>
        <rFont val="Arial"/>
        <family val="2"/>
      </rPr>
      <t xml:space="preserve">    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</si>
  <si>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Szew syntetyczny, polipropylenowy, niewchłanialny, monofilament, 2 igły, szew w kolorze czarnym.                              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10/0                                </t>
    </r>
    <r>
      <rPr>
        <b/>
        <sz val="9"/>
        <color indexed="8"/>
        <rFont val="Arial"/>
        <family val="2"/>
      </rPr>
      <t>Długość nici w cm: 23</t>
    </r>
    <r>
      <rPr>
        <sz val="9"/>
        <color indexed="8"/>
        <rFont val="Arial"/>
        <family val="2"/>
      </rPr>
      <t xml:space="preserve">                          </t>
    </r>
    <r>
      <rPr>
        <b/>
        <sz val="9"/>
        <color indexed="8"/>
        <rFont val="Arial"/>
        <family val="2"/>
      </rPr>
      <t>Długość igły w mm: 2x16</t>
    </r>
    <r>
      <rPr>
        <sz val="9"/>
        <color indexed="8"/>
        <rFont val="Arial"/>
        <family val="2"/>
      </rPr>
      <t xml:space="preserve">                                                                 </t>
    </r>
    <r>
      <rPr>
        <b/>
        <sz val="9"/>
        <color indexed="8"/>
        <rFont val="Arial"/>
        <family val="2"/>
      </rPr>
      <t>Kształt igły: prosta</t>
    </r>
    <r>
      <rPr>
        <sz val="9"/>
        <color indexed="8"/>
        <rFont val="Arial"/>
        <family val="2"/>
      </rPr>
      <t xml:space="preserve">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lancetowa (szpatuła)</t>
    </r>
  </si>
  <si>
    <r>
      <t xml:space="preserve">Szew syntetyczny, polipropylenowy, niewchłanialny, monofilament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2/0                                </t>
    </r>
    <r>
      <rPr>
        <b/>
        <sz val="9"/>
        <color indexed="8"/>
        <rFont val="Arial"/>
        <family val="2"/>
      </rPr>
      <t>Długość nici w cm: 75</t>
    </r>
    <r>
      <rPr>
        <sz val="9"/>
        <color indexed="8"/>
        <rFont val="Arial"/>
        <family val="2"/>
      </rPr>
      <t xml:space="preserve">                          </t>
    </r>
    <r>
      <rPr>
        <b/>
        <sz val="9"/>
        <color indexed="8"/>
        <rFont val="Arial"/>
        <family val="2"/>
      </rPr>
      <t>Długość igły w mm: 60</t>
    </r>
    <r>
      <rPr>
        <sz val="9"/>
        <color indexed="8"/>
        <rFont val="Arial"/>
        <family val="2"/>
      </rPr>
      <t xml:space="preserve">                                 </t>
    </r>
    <r>
      <rPr>
        <b/>
        <sz val="9"/>
        <color indexed="8"/>
        <rFont val="Arial"/>
        <family val="2"/>
      </rPr>
      <t>Kształt igły: prosta</t>
    </r>
    <r>
      <rPr>
        <sz val="9"/>
        <color indexed="8"/>
        <rFont val="Arial"/>
        <family val="2"/>
      </rPr>
      <t xml:space="preserve">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</t>
    </r>
  </si>
  <si>
    <r>
      <t xml:space="preserve">Szew syntetyczny, poliamidowy, niewchłanialny, monofilament                                        </t>
    </r>
    <r>
      <rPr>
        <b/>
        <sz val="9"/>
        <color indexed="8"/>
        <rFont val="Arial"/>
        <family val="2"/>
      </rPr>
      <t>Grubość nici:</t>
    </r>
    <r>
      <rPr>
        <sz val="9"/>
        <color indexed="8"/>
        <rFont val="Arial"/>
        <family val="2"/>
      </rPr>
      <t xml:space="preserve"> 8/0                                </t>
    </r>
    <r>
      <rPr>
        <b/>
        <sz val="9"/>
        <color indexed="8"/>
        <rFont val="Arial"/>
        <family val="2"/>
      </rPr>
      <t>Długość nici w cm: 30</t>
    </r>
    <r>
      <rPr>
        <sz val="9"/>
        <color indexed="8"/>
        <rFont val="Arial"/>
        <family val="2"/>
      </rPr>
      <t xml:space="preserve">                          </t>
    </r>
    <r>
      <rPr>
        <b/>
        <sz val="9"/>
        <color indexed="8"/>
        <rFont val="Arial"/>
        <family val="2"/>
      </rPr>
      <t>Długość igły w mm: 6</t>
    </r>
    <r>
      <rPr>
        <sz val="9"/>
        <color indexed="8"/>
        <rFont val="Arial"/>
        <family val="2"/>
      </rPr>
      <t xml:space="preserve">                                                                 </t>
    </r>
    <r>
      <rPr>
        <b/>
        <sz val="9"/>
        <color indexed="8"/>
        <rFont val="Arial"/>
        <family val="2"/>
      </rPr>
      <t>Kształt igły: 3/8 koła</t>
    </r>
    <r>
      <rPr>
        <sz val="9"/>
        <color indexed="8"/>
        <rFont val="Arial"/>
        <family val="2"/>
      </rPr>
      <t xml:space="preserve">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lancetowa (szpatuła)</t>
    </r>
  </si>
  <si>
    <t>Część nr 33</t>
  </si>
  <si>
    <t>Zestaw szewny do leczenia niewydolności cieśniowo-szyjkowej macicy podczas ciąży. Nić poliestrowa, syntetyczna niewchłanialna.</t>
  </si>
  <si>
    <r>
      <t>Grubość nici:</t>
    </r>
    <r>
      <rPr>
        <sz val="9"/>
        <color indexed="8"/>
        <rFont val="Arial"/>
        <family val="2"/>
      </rPr>
      <t xml:space="preserve"> 6                                       </t>
    </r>
    <r>
      <rPr>
        <b/>
        <sz val="9"/>
        <color indexed="8"/>
        <rFont val="Arial"/>
        <family val="2"/>
      </rPr>
      <t>Długość nici w cm: 75</t>
    </r>
    <r>
      <rPr>
        <sz val="9"/>
        <color indexed="8"/>
        <rFont val="Arial"/>
        <family val="2"/>
      </rPr>
      <t xml:space="preserve">                              </t>
    </r>
    <r>
      <rPr>
        <b/>
        <sz val="9"/>
        <color indexed="8"/>
        <rFont val="Arial"/>
        <family val="2"/>
      </rPr>
      <t>Długość igły w mm: 2x48</t>
    </r>
    <r>
      <rPr>
        <sz val="9"/>
        <color indexed="8"/>
        <rFont val="Arial"/>
        <family val="2"/>
      </rPr>
      <t xml:space="preserve">                                                          </t>
    </r>
    <r>
      <rPr>
        <b/>
        <sz val="9"/>
        <color indexed="8"/>
        <rFont val="Arial"/>
        <family val="2"/>
      </rPr>
      <t>Kształt igły, wielkość koła: ½</t>
    </r>
    <r>
      <rPr>
        <sz val="9"/>
        <color indexed="8"/>
        <rFont val="Arial"/>
        <family val="2"/>
      </rPr>
      <t xml:space="preserve">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>okrągła o zakończeniu    trokarowym.</t>
    </r>
  </si>
  <si>
    <t xml:space="preserve"> </t>
  </si>
  <si>
    <t>Część nr 34</t>
  </si>
  <si>
    <t xml:space="preserve">Szew syntetyczny, niewchłanialny, monofilament, z materiału PTFE, z 2 igłami, do zabiegów kardiochirurgicznych.                                                      </t>
  </si>
  <si>
    <r>
      <t>Grubość nici:</t>
    </r>
    <r>
      <rPr>
        <sz val="9"/>
        <color indexed="8"/>
        <rFont val="Arial"/>
        <family val="2"/>
      </rPr>
      <t xml:space="preserve"> 4                                         </t>
    </r>
    <r>
      <rPr>
        <b/>
        <sz val="9"/>
        <color indexed="8"/>
        <rFont val="Arial"/>
        <family val="2"/>
      </rPr>
      <t>Długość nici w cm: 90</t>
    </r>
    <r>
      <rPr>
        <sz val="9"/>
        <color indexed="8"/>
        <rFont val="Arial"/>
        <family val="2"/>
      </rPr>
      <t xml:space="preserve">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2x22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1/2koła                                        </t>
    </r>
    <r>
      <rPr>
        <b/>
        <sz val="9"/>
        <color indexed="8"/>
        <rFont val="Arial"/>
        <family val="2"/>
      </rPr>
      <t>Przekrój igły: okrągła</t>
    </r>
  </si>
  <si>
    <r>
      <t>Grubość nici: 5</t>
    </r>
    <r>
      <rPr>
        <sz val="9"/>
        <color indexed="8"/>
        <rFont val="Arial"/>
        <family val="2"/>
      </rPr>
      <t xml:space="preserve">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2x22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1/2koła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</si>
  <si>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VAT</t>
  </si>
  <si>
    <t>D=C*0,08</t>
  </si>
  <si>
    <t>wartość brutto</t>
  </si>
  <si>
    <t>cena jednostkowa brutto</t>
  </si>
  <si>
    <t>F=D=C</t>
  </si>
  <si>
    <t>E=F/A</t>
  </si>
  <si>
    <t>Oferowany przedmiot zamówienia, Producent, nazwa handlowa, nr katalogowy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</si>
</sst>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&quot;zł&quot;"/>
  </numFmts>
  <fonts count="4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164" fontId="0" fillId="34" borderId="20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164" fontId="0" fillId="35" borderId="21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33" borderId="24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top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33" borderId="30" xfId="0" applyFont="1" applyFill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4" fillId="33" borderId="22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35" xfId="0" applyBorder="1" applyAlignment="1">
      <alignment/>
    </xf>
    <xf numFmtId="164" fontId="0" fillId="0" borderId="35" xfId="0" applyNumberFormat="1" applyBorder="1" applyAlignment="1">
      <alignment/>
    </xf>
    <xf numFmtId="165" fontId="0" fillId="0" borderId="0" xfId="0" applyNumberFormat="1" applyAlignment="1">
      <alignment/>
    </xf>
    <xf numFmtId="165" fontId="2" fillId="0" borderId="35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 vertical="center" wrapText="1"/>
    </xf>
    <xf numFmtId="165" fontId="0" fillId="0" borderId="35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0" borderId="38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4" fillId="33" borderId="38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3" fillId="0" borderId="37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32"/>
  <sheetViews>
    <sheetView tabSelected="1" zoomScale="85" zoomScaleNormal="85" zoomScalePageLayoutView="0" workbookViewId="0" topLeftCell="A421">
      <selection activeCell="E439" sqref="E439"/>
    </sheetView>
  </sheetViews>
  <sheetFormatPr defaultColWidth="9.00390625" defaultRowHeight="12.75"/>
  <cols>
    <col min="1" max="1" width="8.57421875" style="0" customWidth="1"/>
    <col min="2" max="2" width="6.57421875" style="0" customWidth="1"/>
    <col min="3" max="3" width="59.7109375" style="0" customWidth="1"/>
    <col min="4" max="4" width="39.00390625" style="0" customWidth="1"/>
    <col min="5" max="5" width="11.7109375" style="0" customWidth="1"/>
    <col min="6" max="6" width="19.8515625" style="0" customWidth="1"/>
    <col min="7" max="7" width="16.28125" style="0" customWidth="1"/>
    <col min="8" max="8" width="16.7109375" style="0" customWidth="1"/>
    <col min="9" max="9" width="14.7109375" style="1" customWidth="1"/>
    <col min="10" max="10" width="14.7109375" style="81" customWidth="1"/>
    <col min="11" max="11" width="14.7109375" style="0" customWidth="1"/>
    <col min="12" max="12" width="18.7109375" style="0" customWidth="1"/>
  </cols>
  <sheetData>
    <row r="3" spans="2:8" ht="27.75" customHeight="1">
      <c r="B3" s="86" t="s">
        <v>0</v>
      </c>
      <c r="C3" s="86"/>
      <c r="D3" s="86"/>
      <c r="E3" s="86"/>
      <c r="F3" s="86"/>
      <c r="G3" s="86"/>
      <c r="H3" s="86"/>
    </row>
    <row r="4" spans="2:11" ht="12.75">
      <c r="B4" s="2"/>
      <c r="C4" s="3"/>
      <c r="D4" s="93"/>
      <c r="E4" s="4" t="s">
        <v>1</v>
      </c>
      <c r="F4" s="4" t="s">
        <v>2</v>
      </c>
      <c r="G4" s="5" t="s">
        <v>3</v>
      </c>
      <c r="H4" s="71" t="s">
        <v>4</v>
      </c>
      <c r="I4" s="74" t="s">
        <v>255</v>
      </c>
      <c r="J4" s="82" t="s">
        <v>259</v>
      </c>
      <c r="K4" s="75" t="s">
        <v>258</v>
      </c>
    </row>
    <row r="5" spans="2:11" ht="66.75" customHeight="1">
      <c r="B5" s="7" t="s">
        <v>5</v>
      </c>
      <c r="C5" s="7" t="s">
        <v>6</v>
      </c>
      <c r="D5" s="7" t="s">
        <v>260</v>
      </c>
      <c r="E5" s="7" t="s">
        <v>7</v>
      </c>
      <c r="F5" s="7" t="s">
        <v>8</v>
      </c>
      <c r="G5" s="7" t="s">
        <v>9</v>
      </c>
      <c r="H5" s="53" t="s">
        <v>10</v>
      </c>
      <c r="I5" s="76" t="s">
        <v>254</v>
      </c>
      <c r="J5" s="83" t="s">
        <v>257</v>
      </c>
      <c r="K5" s="77" t="s">
        <v>256</v>
      </c>
    </row>
    <row r="6" spans="2:11" ht="117" customHeight="1">
      <c r="B6" s="87" t="s">
        <v>11</v>
      </c>
      <c r="C6" s="87"/>
      <c r="D6" s="7"/>
      <c r="E6" s="9"/>
      <c r="F6" s="9"/>
      <c r="G6" s="7"/>
      <c r="H6" s="53"/>
      <c r="I6" s="78"/>
      <c r="J6" s="84"/>
      <c r="K6" s="79"/>
    </row>
    <row r="7" spans="2:11" ht="66.75" customHeight="1">
      <c r="B7" s="7" t="s">
        <v>12</v>
      </c>
      <c r="C7" s="10" t="s">
        <v>13</v>
      </c>
      <c r="D7" s="94"/>
      <c r="E7" s="11" t="s">
        <v>14</v>
      </c>
      <c r="F7" s="11">
        <v>600</v>
      </c>
      <c r="G7" s="7"/>
      <c r="H7" s="72">
        <f aca="true" t="shared" si="0" ref="H7:H19">ROUND(F7*G7,2)</f>
        <v>0</v>
      </c>
      <c r="I7" s="78">
        <f>H7*0.08</f>
        <v>0</v>
      </c>
      <c r="J7" s="84">
        <f>ROUND(K7/F7,2)</f>
        <v>0</v>
      </c>
      <c r="K7" s="80">
        <f>SUM(I7,H7)</f>
        <v>0</v>
      </c>
    </row>
    <row r="8" spans="2:11" ht="66.75" customHeight="1">
      <c r="B8" s="7" t="s">
        <v>15</v>
      </c>
      <c r="C8" s="13" t="s">
        <v>16</v>
      </c>
      <c r="D8" s="24"/>
      <c r="E8" s="9" t="s">
        <v>14</v>
      </c>
      <c r="F8" s="9">
        <v>36</v>
      </c>
      <c r="G8" s="14"/>
      <c r="H8" s="72">
        <f t="shared" si="0"/>
        <v>0</v>
      </c>
      <c r="I8" s="78">
        <f aca="true" t="shared" si="1" ref="I8:I19">H8*0.08</f>
        <v>0</v>
      </c>
      <c r="J8" s="84">
        <f aca="true" t="shared" si="2" ref="J8:J19">ROUND(K8/F8,2)</f>
        <v>0</v>
      </c>
      <c r="K8" s="80">
        <f aca="true" t="shared" si="3" ref="K8:K19">SUM(I8,H8)</f>
        <v>0</v>
      </c>
    </row>
    <row r="9" spans="2:11" ht="66.75" customHeight="1">
      <c r="B9" s="7" t="s">
        <v>17</v>
      </c>
      <c r="C9" s="13" t="s">
        <v>18</v>
      </c>
      <c r="D9" s="24"/>
      <c r="E9" s="15" t="s">
        <v>14</v>
      </c>
      <c r="F9" s="11">
        <v>180</v>
      </c>
      <c r="G9" s="7"/>
      <c r="H9" s="72">
        <f t="shared" si="0"/>
        <v>0</v>
      </c>
      <c r="I9" s="78">
        <f t="shared" si="1"/>
        <v>0</v>
      </c>
      <c r="J9" s="84">
        <f t="shared" si="2"/>
        <v>0</v>
      </c>
      <c r="K9" s="80">
        <f t="shared" si="3"/>
        <v>0</v>
      </c>
    </row>
    <row r="10" spans="2:11" ht="66.75" customHeight="1">
      <c r="B10" s="7" t="s">
        <v>19</v>
      </c>
      <c r="C10" s="16" t="s">
        <v>20</v>
      </c>
      <c r="D10" s="26"/>
      <c r="E10" s="9" t="s">
        <v>14</v>
      </c>
      <c r="F10" s="9">
        <v>1200</v>
      </c>
      <c r="G10" s="7"/>
      <c r="H10" s="72">
        <f t="shared" si="0"/>
        <v>0</v>
      </c>
      <c r="I10" s="78">
        <f t="shared" si="1"/>
        <v>0</v>
      </c>
      <c r="J10" s="84">
        <f t="shared" si="2"/>
        <v>0</v>
      </c>
      <c r="K10" s="80">
        <f t="shared" si="3"/>
        <v>0</v>
      </c>
    </row>
    <row r="11" spans="2:11" ht="66.75" customHeight="1">
      <c r="B11" s="7" t="s">
        <v>21</v>
      </c>
      <c r="C11" s="10" t="s">
        <v>22</v>
      </c>
      <c r="D11" s="94"/>
      <c r="E11" s="11" t="s">
        <v>14</v>
      </c>
      <c r="F11" s="11">
        <v>200</v>
      </c>
      <c r="G11" s="7"/>
      <c r="H11" s="72">
        <f t="shared" si="0"/>
        <v>0</v>
      </c>
      <c r="I11" s="78">
        <f t="shared" si="1"/>
        <v>0</v>
      </c>
      <c r="J11" s="84">
        <f t="shared" si="2"/>
        <v>0</v>
      </c>
      <c r="K11" s="80">
        <f t="shared" si="3"/>
        <v>0</v>
      </c>
    </row>
    <row r="12" spans="2:11" ht="66.75" customHeight="1">
      <c r="B12" s="7" t="s">
        <v>23</v>
      </c>
      <c r="C12" s="17" t="s">
        <v>24</v>
      </c>
      <c r="D12" s="95"/>
      <c r="E12" s="18" t="s">
        <v>14</v>
      </c>
      <c r="F12" s="19">
        <v>600</v>
      </c>
      <c r="G12" s="14"/>
      <c r="H12" s="72">
        <f t="shared" si="0"/>
        <v>0</v>
      </c>
      <c r="I12" s="78">
        <f t="shared" si="1"/>
        <v>0</v>
      </c>
      <c r="J12" s="84">
        <f t="shared" si="2"/>
        <v>0</v>
      </c>
      <c r="K12" s="80">
        <f t="shared" si="3"/>
        <v>0</v>
      </c>
    </row>
    <row r="13" spans="2:11" ht="66.75" customHeight="1">
      <c r="B13" s="7" t="s">
        <v>25</v>
      </c>
      <c r="C13" s="20" t="s">
        <v>26</v>
      </c>
      <c r="D13" s="96"/>
      <c r="E13" s="18" t="s">
        <v>14</v>
      </c>
      <c r="F13" s="9">
        <v>1200</v>
      </c>
      <c r="G13" s="7"/>
      <c r="H13" s="72">
        <f t="shared" si="0"/>
        <v>0</v>
      </c>
      <c r="I13" s="78">
        <f t="shared" si="1"/>
        <v>0</v>
      </c>
      <c r="J13" s="84">
        <f t="shared" si="2"/>
        <v>0</v>
      </c>
      <c r="K13" s="80">
        <f t="shared" si="3"/>
        <v>0</v>
      </c>
    </row>
    <row r="14" spans="2:11" ht="66.75" customHeight="1">
      <c r="B14" s="21" t="s">
        <v>27</v>
      </c>
      <c r="C14" s="22" t="s">
        <v>28</v>
      </c>
      <c r="D14" s="22"/>
      <c r="E14" s="7" t="s">
        <v>14</v>
      </c>
      <c r="F14" s="23">
        <v>36</v>
      </c>
      <c r="G14" s="7"/>
      <c r="H14" s="73">
        <f t="shared" si="0"/>
        <v>0</v>
      </c>
      <c r="I14" s="78">
        <f t="shared" si="1"/>
        <v>0</v>
      </c>
      <c r="J14" s="84">
        <f t="shared" si="2"/>
        <v>0</v>
      </c>
      <c r="K14" s="80">
        <f t="shared" si="3"/>
        <v>0</v>
      </c>
    </row>
    <row r="15" spans="2:11" ht="66.75" customHeight="1">
      <c r="B15" s="21" t="s">
        <v>29</v>
      </c>
      <c r="C15" s="24" t="s">
        <v>30</v>
      </c>
      <c r="D15" s="97"/>
      <c r="E15" s="25" t="s">
        <v>14</v>
      </c>
      <c r="F15" s="25">
        <v>360</v>
      </c>
      <c r="G15" s="7"/>
      <c r="H15" s="73">
        <f t="shared" si="0"/>
        <v>0</v>
      </c>
      <c r="I15" s="78">
        <f t="shared" si="1"/>
        <v>0</v>
      </c>
      <c r="J15" s="84">
        <f t="shared" si="2"/>
        <v>0</v>
      </c>
      <c r="K15" s="80">
        <f t="shared" si="3"/>
        <v>0</v>
      </c>
    </row>
    <row r="16" spans="2:11" ht="66.75" customHeight="1">
      <c r="B16" s="21" t="s">
        <v>31</v>
      </c>
      <c r="C16" s="26" t="s">
        <v>32</v>
      </c>
      <c r="D16" s="26"/>
      <c r="E16" s="11" t="s">
        <v>14</v>
      </c>
      <c r="F16" s="11">
        <v>324</v>
      </c>
      <c r="G16" s="7"/>
      <c r="H16" s="73">
        <f t="shared" si="0"/>
        <v>0</v>
      </c>
      <c r="I16" s="78">
        <f t="shared" si="1"/>
        <v>0</v>
      </c>
      <c r="J16" s="84">
        <f t="shared" si="2"/>
        <v>0</v>
      </c>
      <c r="K16" s="80">
        <f t="shared" si="3"/>
        <v>0</v>
      </c>
    </row>
    <row r="17" spans="2:11" ht="66.75" customHeight="1">
      <c r="B17" s="21" t="s">
        <v>33</v>
      </c>
      <c r="C17" s="27" t="s">
        <v>34</v>
      </c>
      <c r="D17" s="27"/>
      <c r="E17" s="15" t="s">
        <v>14</v>
      </c>
      <c r="F17" s="11">
        <v>360</v>
      </c>
      <c r="G17" s="7"/>
      <c r="H17" s="73">
        <f t="shared" si="0"/>
        <v>0</v>
      </c>
      <c r="I17" s="78">
        <f t="shared" si="1"/>
        <v>0</v>
      </c>
      <c r="J17" s="84">
        <f t="shared" si="2"/>
        <v>0</v>
      </c>
      <c r="K17" s="80">
        <f t="shared" si="3"/>
        <v>0</v>
      </c>
    </row>
    <row r="18" spans="2:11" ht="66.75" customHeight="1">
      <c r="B18" s="21" t="s">
        <v>35</v>
      </c>
      <c r="C18" s="26" t="s">
        <v>36</v>
      </c>
      <c r="D18" s="26"/>
      <c r="E18" s="11" t="s">
        <v>14</v>
      </c>
      <c r="F18" s="11">
        <v>36</v>
      </c>
      <c r="G18" s="7"/>
      <c r="H18" s="73">
        <f t="shared" si="0"/>
        <v>0</v>
      </c>
      <c r="I18" s="78">
        <f t="shared" si="1"/>
        <v>0</v>
      </c>
      <c r="J18" s="84">
        <f t="shared" si="2"/>
        <v>0</v>
      </c>
      <c r="K18" s="80">
        <f t="shared" si="3"/>
        <v>0</v>
      </c>
    </row>
    <row r="19" spans="2:11" ht="66.75" customHeight="1">
      <c r="B19" s="21" t="s">
        <v>37</v>
      </c>
      <c r="C19" s="24" t="s">
        <v>38</v>
      </c>
      <c r="D19" s="24"/>
      <c r="E19" s="11" t="s">
        <v>14</v>
      </c>
      <c r="F19" s="11">
        <v>540</v>
      </c>
      <c r="G19" s="7"/>
      <c r="H19" s="73">
        <f t="shared" si="0"/>
        <v>0</v>
      </c>
      <c r="I19" s="78">
        <f t="shared" si="1"/>
        <v>0</v>
      </c>
      <c r="J19" s="84">
        <f t="shared" si="2"/>
        <v>0</v>
      </c>
      <c r="K19" s="80">
        <f t="shared" si="3"/>
        <v>0</v>
      </c>
    </row>
    <row r="20" spans="2:12" ht="19.5" customHeight="1">
      <c r="B20" s="88"/>
      <c r="C20" s="88"/>
      <c r="D20" s="88"/>
      <c r="E20" s="88"/>
      <c r="F20" s="88"/>
      <c r="G20" s="28" t="s">
        <v>39</v>
      </c>
      <c r="H20" s="28">
        <f>SUM(H7:H19)</f>
        <v>0</v>
      </c>
      <c r="I20" s="8"/>
      <c r="J20" s="85"/>
      <c r="L20" s="1"/>
    </row>
    <row r="21" spans="2:12" ht="19.5" customHeight="1">
      <c r="B21" s="88"/>
      <c r="C21" s="88"/>
      <c r="D21" s="88"/>
      <c r="E21" s="88"/>
      <c r="F21" s="88"/>
      <c r="G21" s="29"/>
      <c r="H21" s="30"/>
      <c r="I21" s="8"/>
      <c r="J21" s="85"/>
      <c r="L21" s="1"/>
    </row>
    <row r="22" spans="2:10" ht="19.5" customHeight="1">
      <c r="B22" s="88"/>
      <c r="C22" s="88"/>
      <c r="D22" s="88"/>
      <c r="E22" s="88"/>
      <c r="F22" s="88"/>
      <c r="G22" s="31"/>
      <c r="H22" s="12"/>
      <c r="I22" s="8"/>
      <c r="J22" s="85"/>
    </row>
    <row r="23" spans="2:8" ht="18">
      <c r="B23" s="86" t="s">
        <v>40</v>
      </c>
      <c r="C23" s="86"/>
      <c r="D23" s="86"/>
      <c r="E23" s="86"/>
      <c r="F23" s="86"/>
      <c r="G23" s="86"/>
      <c r="H23" s="86"/>
    </row>
    <row r="24" spans="2:11" ht="12.75">
      <c r="B24" s="2"/>
      <c r="C24" s="3"/>
      <c r="D24" s="93"/>
      <c r="E24" s="4" t="s">
        <v>1</v>
      </c>
      <c r="F24" s="4" t="s">
        <v>2</v>
      </c>
      <c r="G24" s="5" t="s">
        <v>3</v>
      </c>
      <c r="H24" s="6" t="s">
        <v>4</v>
      </c>
      <c r="I24" s="74" t="s">
        <v>255</v>
      </c>
      <c r="J24" s="82" t="s">
        <v>259</v>
      </c>
      <c r="K24" s="75" t="s">
        <v>258</v>
      </c>
    </row>
    <row r="25" spans="2:11" ht="38.25">
      <c r="B25" s="7" t="s">
        <v>5</v>
      </c>
      <c r="C25" s="7" t="s">
        <v>6</v>
      </c>
      <c r="D25" s="7" t="s">
        <v>260</v>
      </c>
      <c r="E25" s="7" t="s">
        <v>7</v>
      </c>
      <c r="F25" s="7" t="s">
        <v>8</v>
      </c>
      <c r="G25" s="7" t="s">
        <v>9</v>
      </c>
      <c r="H25" s="7" t="s">
        <v>10</v>
      </c>
      <c r="I25" s="76" t="s">
        <v>254</v>
      </c>
      <c r="J25" s="83" t="s">
        <v>257</v>
      </c>
      <c r="K25" s="77" t="s">
        <v>256</v>
      </c>
    </row>
    <row r="26" spans="2:8" ht="28.5" customHeight="1">
      <c r="B26" s="89" t="s">
        <v>41</v>
      </c>
      <c r="C26" s="89"/>
      <c r="D26" s="32"/>
      <c r="E26" s="9"/>
      <c r="F26" s="9"/>
      <c r="G26" s="7"/>
      <c r="H26" s="7"/>
    </row>
    <row r="27" spans="2:11" ht="36">
      <c r="B27" s="7" t="s">
        <v>12</v>
      </c>
      <c r="C27" s="33" t="s">
        <v>42</v>
      </c>
      <c r="D27" s="98"/>
      <c r="E27" s="9" t="s">
        <v>43</v>
      </c>
      <c r="F27" s="11">
        <v>60</v>
      </c>
      <c r="G27" s="7"/>
      <c r="H27" s="73">
        <f>ROUND(F27*G27,2)</f>
        <v>0</v>
      </c>
      <c r="I27" s="78">
        <f>H27*0.08</f>
        <v>0</v>
      </c>
      <c r="J27" s="84">
        <f>ROUND(K27/F27,2)</f>
        <v>0</v>
      </c>
      <c r="K27" s="80">
        <f>SUM(I27,H27)</f>
        <v>0</v>
      </c>
    </row>
    <row r="28" spans="2:8" ht="12.75">
      <c r="B28" s="88"/>
      <c r="C28" s="88"/>
      <c r="D28" s="88"/>
      <c r="E28" s="88"/>
      <c r="F28" s="88"/>
      <c r="G28" s="28" t="s">
        <v>39</v>
      </c>
      <c r="H28" s="28">
        <f>SUM(H27:H27)</f>
        <v>0</v>
      </c>
    </row>
    <row r="29" spans="2:8" ht="12.75">
      <c r="B29" s="88"/>
      <c r="C29" s="88"/>
      <c r="D29" s="88"/>
      <c r="E29" s="88"/>
      <c r="F29" s="88"/>
      <c r="G29" s="29"/>
      <c r="H29" s="30"/>
    </row>
    <row r="30" spans="2:8" ht="12.75">
      <c r="B30" s="88"/>
      <c r="C30" s="88"/>
      <c r="D30" s="88"/>
      <c r="E30" s="88"/>
      <c r="F30" s="88"/>
      <c r="G30" s="31"/>
      <c r="H30" s="12"/>
    </row>
    <row r="31" spans="2:8" ht="12.75" customHeight="1">
      <c r="B31" s="34"/>
      <c r="C31" s="34"/>
      <c r="D31" s="34"/>
      <c r="E31" s="34"/>
      <c r="F31" s="34"/>
      <c r="G31" s="34"/>
      <c r="H31" s="34"/>
    </row>
    <row r="32" spans="2:8" ht="18">
      <c r="B32" s="86" t="s">
        <v>44</v>
      </c>
      <c r="C32" s="86"/>
      <c r="D32" s="86"/>
      <c r="E32" s="86"/>
      <c r="F32" s="86"/>
      <c r="G32" s="86"/>
      <c r="H32" s="86"/>
    </row>
    <row r="33" spans="2:11" ht="12.75">
      <c r="B33" s="2"/>
      <c r="C33" s="3"/>
      <c r="D33" s="93"/>
      <c r="E33" s="4" t="s">
        <v>1</v>
      </c>
      <c r="F33" s="4" t="s">
        <v>2</v>
      </c>
      <c r="G33" s="5" t="s">
        <v>3</v>
      </c>
      <c r="H33" s="6" t="s">
        <v>4</v>
      </c>
      <c r="I33" s="74" t="s">
        <v>255</v>
      </c>
      <c r="J33" s="82" t="s">
        <v>259</v>
      </c>
      <c r="K33" s="75" t="s">
        <v>258</v>
      </c>
    </row>
    <row r="34" spans="2:11" ht="38.25">
      <c r="B34" s="7" t="s">
        <v>5</v>
      </c>
      <c r="C34" s="7" t="s">
        <v>6</v>
      </c>
      <c r="D34" s="7" t="s">
        <v>260</v>
      </c>
      <c r="E34" s="7" t="s">
        <v>7</v>
      </c>
      <c r="F34" s="7" t="s">
        <v>8</v>
      </c>
      <c r="G34" s="7" t="s">
        <v>9</v>
      </c>
      <c r="H34" s="7" t="s">
        <v>10</v>
      </c>
      <c r="I34" s="76" t="s">
        <v>254</v>
      </c>
      <c r="J34" s="83" t="s">
        <v>257</v>
      </c>
      <c r="K34" s="77" t="s">
        <v>256</v>
      </c>
    </row>
    <row r="35" spans="2:8" ht="28.5" customHeight="1">
      <c r="B35" s="90" t="s">
        <v>45</v>
      </c>
      <c r="C35" s="90"/>
      <c r="D35" s="70"/>
      <c r="E35" s="9"/>
      <c r="F35" s="9"/>
      <c r="G35" s="7"/>
      <c r="H35" s="7"/>
    </row>
    <row r="36" spans="2:11" ht="36">
      <c r="B36" s="7" t="s">
        <v>12</v>
      </c>
      <c r="C36" s="13" t="s">
        <v>46</v>
      </c>
      <c r="D36" s="24"/>
      <c r="E36" s="9" t="s">
        <v>43</v>
      </c>
      <c r="F36" s="11">
        <v>1224</v>
      </c>
      <c r="G36" s="7"/>
      <c r="H36" s="73">
        <f>ROUND(F36*G36,2)</f>
        <v>0</v>
      </c>
      <c r="I36" s="78">
        <f>H36*0.08</f>
        <v>0</v>
      </c>
      <c r="J36" s="84">
        <f>ROUND(K36/F36,2)</f>
        <v>0</v>
      </c>
      <c r="K36" s="80">
        <f>SUM(I36,H36)</f>
        <v>0</v>
      </c>
    </row>
    <row r="37" spans="2:11" ht="24">
      <c r="B37" s="7" t="s">
        <v>15</v>
      </c>
      <c r="C37" s="33" t="s">
        <v>47</v>
      </c>
      <c r="D37" s="98"/>
      <c r="E37" s="9" t="s">
        <v>43</v>
      </c>
      <c r="F37" s="25">
        <v>480</v>
      </c>
      <c r="G37" s="7"/>
      <c r="H37" s="73">
        <f>ROUND(F37*G37,2)</f>
        <v>0</v>
      </c>
      <c r="I37" s="78">
        <f>H37*0.08</f>
        <v>0</v>
      </c>
      <c r="J37" s="84">
        <f>ROUND(K37/F37,2)</f>
        <v>0</v>
      </c>
      <c r="K37" s="80">
        <f>SUM(I37,H37)</f>
        <v>0</v>
      </c>
    </row>
    <row r="38" spans="2:8" ht="12.75">
      <c r="B38" s="88"/>
      <c r="C38" s="88"/>
      <c r="D38" s="88"/>
      <c r="E38" s="88"/>
      <c r="F38" s="88"/>
      <c r="G38" s="28" t="s">
        <v>39</v>
      </c>
      <c r="H38" s="28">
        <f>SUM(H36:H37)</f>
        <v>0</v>
      </c>
    </row>
    <row r="39" spans="2:8" ht="12.75">
      <c r="B39" s="88"/>
      <c r="C39" s="88"/>
      <c r="D39" s="88"/>
      <c r="E39" s="88"/>
      <c r="F39" s="88"/>
      <c r="G39" s="29"/>
      <c r="H39" s="30"/>
    </row>
    <row r="40" spans="2:8" ht="12.75">
      <c r="B40" s="88"/>
      <c r="C40" s="88"/>
      <c r="D40" s="88"/>
      <c r="E40" s="88"/>
      <c r="F40" s="88"/>
      <c r="G40" s="31"/>
      <c r="H40" s="12"/>
    </row>
    <row r="42" spans="2:8" ht="12.75" customHeight="1">
      <c r="B42" s="34"/>
      <c r="C42" s="34"/>
      <c r="D42" s="34"/>
      <c r="E42" s="34"/>
      <c r="F42" s="34"/>
      <c r="G42" s="34"/>
      <c r="H42" s="34"/>
    </row>
    <row r="43" spans="2:8" ht="18">
      <c r="B43" s="86" t="s">
        <v>48</v>
      </c>
      <c r="C43" s="86"/>
      <c r="D43" s="86"/>
      <c r="E43" s="86"/>
      <c r="F43" s="86"/>
      <c r="G43" s="86"/>
      <c r="H43" s="86"/>
    </row>
    <row r="44" spans="2:11" ht="12.75">
      <c r="B44" s="2"/>
      <c r="C44" s="3"/>
      <c r="D44" s="93"/>
      <c r="E44" s="4" t="s">
        <v>1</v>
      </c>
      <c r="F44" s="4" t="s">
        <v>2</v>
      </c>
      <c r="G44" s="5" t="s">
        <v>3</v>
      </c>
      <c r="H44" s="6" t="s">
        <v>4</v>
      </c>
      <c r="I44" s="74" t="s">
        <v>255</v>
      </c>
      <c r="J44" s="82" t="s">
        <v>259</v>
      </c>
      <c r="K44" s="75" t="s">
        <v>258</v>
      </c>
    </row>
    <row r="45" spans="2:11" ht="38.25">
      <c r="B45" s="7" t="s">
        <v>5</v>
      </c>
      <c r="C45" s="7" t="s">
        <v>6</v>
      </c>
      <c r="D45" s="7" t="s">
        <v>260</v>
      </c>
      <c r="E45" s="7" t="s">
        <v>7</v>
      </c>
      <c r="F45" s="7" t="s">
        <v>8</v>
      </c>
      <c r="G45" s="7" t="s">
        <v>9</v>
      </c>
      <c r="H45" s="7" t="s">
        <v>10</v>
      </c>
      <c r="I45" s="76" t="s">
        <v>254</v>
      </c>
      <c r="J45" s="83" t="s">
        <v>257</v>
      </c>
      <c r="K45" s="77" t="s">
        <v>256</v>
      </c>
    </row>
    <row r="46" spans="2:8" ht="12.75" customHeight="1">
      <c r="B46" s="89" t="s">
        <v>49</v>
      </c>
      <c r="C46" s="89"/>
      <c r="D46" s="32"/>
      <c r="E46" s="9"/>
      <c r="F46" s="9"/>
      <c r="G46" s="7"/>
      <c r="H46" s="7"/>
    </row>
    <row r="47" spans="2:11" ht="36">
      <c r="B47" s="7" t="s">
        <v>12</v>
      </c>
      <c r="C47" s="33" t="s">
        <v>50</v>
      </c>
      <c r="D47" s="98"/>
      <c r="E47" s="9" t="s">
        <v>43</v>
      </c>
      <c r="F47" s="35">
        <v>84</v>
      </c>
      <c r="G47" s="7"/>
      <c r="H47" s="73">
        <f>ROUND(F47*G47,2)</f>
        <v>0</v>
      </c>
      <c r="I47" s="78">
        <f>H47*0.08</f>
        <v>0</v>
      </c>
      <c r="J47" s="84">
        <f>ROUND(K47/F47,2)</f>
        <v>0</v>
      </c>
      <c r="K47" s="80">
        <f>SUM(I47,H47)</f>
        <v>0</v>
      </c>
    </row>
    <row r="48" spans="2:8" ht="12.75">
      <c r="B48" s="88"/>
      <c r="C48" s="88"/>
      <c r="D48" s="88"/>
      <c r="E48" s="88"/>
      <c r="F48" s="88"/>
      <c r="G48" s="28" t="s">
        <v>39</v>
      </c>
      <c r="H48" s="28">
        <f>SUM(H47)</f>
        <v>0</v>
      </c>
    </row>
    <row r="49" spans="2:8" ht="12.75">
      <c r="B49" s="88"/>
      <c r="C49" s="88"/>
      <c r="D49" s="88"/>
      <c r="E49" s="88"/>
      <c r="F49" s="88"/>
      <c r="G49" s="29"/>
      <c r="H49" s="30"/>
    </row>
    <row r="50" spans="2:8" ht="12.75">
      <c r="B50" s="88"/>
      <c r="C50" s="88"/>
      <c r="D50" s="88"/>
      <c r="E50" s="88"/>
      <c r="F50" s="88"/>
      <c r="G50" s="31"/>
      <c r="H50" s="12"/>
    </row>
    <row r="51" spans="2:8" ht="12.75" customHeight="1">
      <c r="B51" s="34"/>
      <c r="C51" s="34"/>
      <c r="D51" s="34"/>
      <c r="E51" s="34"/>
      <c r="F51" s="34"/>
      <c r="G51" s="34"/>
      <c r="H51" s="34"/>
    </row>
    <row r="52" spans="2:8" ht="18">
      <c r="B52" s="86" t="s">
        <v>51</v>
      </c>
      <c r="C52" s="86"/>
      <c r="D52" s="86"/>
      <c r="E52" s="86"/>
      <c r="F52" s="86"/>
      <c r="G52" s="86"/>
      <c r="H52" s="86"/>
    </row>
    <row r="53" spans="2:11" ht="12.75">
      <c r="B53" s="2"/>
      <c r="C53" s="3"/>
      <c r="D53" s="93"/>
      <c r="E53" s="4" t="s">
        <v>1</v>
      </c>
      <c r="F53" s="4" t="s">
        <v>2</v>
      </c>
      <c r="G53" s="5" t="s">
        <v>3</v>
      </c>
      <c r="H53" s="6" t="s">
        <v>4</v>
      </c>
      <c r="I53" s="74" t="s">
        <v>255</v>
      </c>
      <c r="J53" s="82" t="s">
        <v>259</v>
      </c>
      <c r="K53" s="75" t="s">
        <v>258</v>
      </c>
    </row>
    <row r="54" spans="2:11" ht="38.25">
      <c r="B54" s="7" t="s">
        <v>5</v>
      </c>
      <c r="C54" s="7" t="s">
        <v>6</v>
      </c>
      <c r="D54" s="7" t="s">
        <v>260</v>
      </c>
      <c r="E54" s="7" t="s">
        <v>7</v>
      </c>
      <c r="F54" s="7" t="s">
        <v>8</v>
      </c>
      <c r="G54" s="7" t="s">
        <v>9</v>
      </c>
      <c r="H54" s="7" t="s">
        <v>10</v>
      </c>
      <c r="I54" s="76" t="s">
        <v>254</v>
      </c>
      <c r="J54" s="83" t="s">
        <v>257</v>
      </c>
      <c r="K54" s="77" t="s">
        <v>256</v>
      </c>
    </row>
    <row r="55" spans="2:8" ht="75" customHeight="1">
      <c r="B55" s="87" t="s">
        <v>52</v>
      </c>
      <c r="C55" s="87"/>
      <c r="D55" s="7"/>
      <c r="E55" s="9"/>
      <c r="F55" s="9"/>
      <c r="G55" s="7"/>
      <c r="H55" s="7"/>
    </row>
    <row r="56" spans="2:11" ht="36">
      <c r="B56" s="7" t="s">
        <v>12</v>
      </c>
      <c r="C56" s="36" t="s">
        <v>53</v>
      </c>
      <c r="D56" s="36"/>
      <c r="E56" s="11" t="s">
        <v>14</v>
      </c>
      <c r="F56" s="11">
        <v>468</v>
      </c>
      <c r="G56" s="7"/>
      <c r="H56" s="73">
        <f aca="true" t="shared" si="4" ref="H56:H64">ROUND(F56*G56,2)</f>
        <v>0</v>
      </c>
      <c r="I56" s="78">
        <f aca="true" t="shared" si="5" ref="I56:I64">H56*0.08</f>
        <v>0</v>
      </c>
      <c r="J56" s="84">
        <f aca="true" t="shared" si="6" ref="J56:J64">ROUND(K56/F56,2)</f>
        <v>0</v>
      </c>
      <c r="K56" s="80">
        <f aca="true" t="shared" si="7" ref="K56:K64">SUM(I56,H56)</f>
        <v>0</v>
      </c>
    </row>
    <row r="57" spans="2:11" ht="63" customHeight="1">
      <c r="B57" s="7" t="s">
        <v>15</v>
      </c>
      <c r="C57" s="37" t="s">
        <v>54</v>
      </c>
      <c r="D57" s="99"/>
      <c r="E57" s="18" t="s">
        <v>14</v>
      </c>
      <c r="F57" s="19">
        <v>800</v>
      </c>
      <c r="G57" s="7"/>
      <c r="H57" s="73">
        <f t="shared" si="4"/>
        <v>0</v>
      </c>
      <c r="I57" s="78">
        <f t="shared" si="5"/>
        <v>0</v>
      </c>
      <c r="J57" s="84">
        <f t="shared" si="6"/>
        <v>0</v>
      </c>
      <c r="K57" s="80">
        <f t="shared" si="7"/>
        <v>0</v>
      </c>
    </row>
    <row r="58" spans="2:11" ht="60" customHeight="1">
      <c r="B58" s="7" t="s">
        <v>17</v>
      </c>
      <c r="C58" s="20" t="s">
        <v>55</v>
      </c>
      <c r="D58" s="96"/>
      <c r="E58" s="18" t="s">
        <v>14</v>
      </c>
      <c r="F58" s="9">
        <v>2200</v>
      </c>
      <c r="G58" s="38"/>
      <c r="H58" s="73">
        <f t="shared" si="4"/>
        <v>0</v>
      </c>
      <c r="I58" s="78">
        <f t="shared" si="5"/>
        <v>0</v>
      </c>
      <c r="J58" s="84">
        <f t="shared" si="6"/>
        <v>0</v>
      </c>
      <c r="K58" s="80">
        <f t="shared" si="7"/>
        <v>0</v>
      </c>
    </row>
    <row r="59" spans="2:11" ht="54.75" customHeight="1">
      <c r="B59" s="7" t="s">
        <v>19</v>
      </c>
      <c r="C59" s="39" t="s">
        <v>56</v>
      </c>
      <c r="D59" s="96"/>
      <c r="E59" s="32" t="s">
        <v>14</v>
      </c>
      <c r="F59" s="40">
        <v>180</v>
      </c>
      <c r="G59" s="32"/>
      <c r="H59" s="73">
        <f t="shared" si="4"/>
        <v>0</v>
      </c>
      <c r="I59" s="78">
        <f t="shared" si="5"/>
        <v>0</v>
      </c>
      <c r="J59" s="84">
        <f t="shared" si="6"/>
        <v>0</v>
      </c>
      <c r="K59" s="80">
        <f t="shared" si="7"/>
        <v>0</v>
      </c>
    </row>
    <row r="60" spans="2:11" ht="36">
      <c r="B60" s="7" t="s">
        <v>21</v>
      </c>
      <c r="C60" s="26" t="s">
        <v>57</v>
      </c>
      <c r="D60" s="26"/>
      <c r="E60" s="9" t="s">
        <v>14</v>
      </c>
      <c r="F60" s="9">
        <v>3700</v>
      </c>
      <c r="G60" s="7"/>
      <c r="H60" s="73">
        <f t="shared" si="4"/>
        <v>0</v>
      </c>
      <c r="I60" s="78">
        <f t="shared" si="5"/>
        <v>0</v>
      </c>
      <c r="J60" s="84">
        <f t="shared" si="6"/>
        <v>0</v>
      </c>
      <c r="K60" s="80">
        <f t="shared" si="7"/>
        <v>0</v>
      </c>
    </row>
    <row r="61" spans="2:11" ht="36">
      <c r="B61" s="7" t="s">
        <v>23</v>
      </c>
      <c r="C61" s="26" t="s">
        <v>58</v>
      </c>
      <c r="D61" s="26"/>
      <c r="E61" s="9" t="s">
        <v>14</v>
      </c>
      <c r="F61" s="9">
        <v>360</v>
      </c>
      <c r="G61" s="7"/>
      <c r="H61" s="73">
        <f t="shared" si="4"/>
        <v>0</v>
      </c>
      <c r="I61" s="78">
        <f t="shared" si="5"/>
        <v>0</v>
      </c>
      <c r="J61" s="84">
        <f t="shared" si="6"/>
        <v>0</v>
      </c>
      <c r="K61" s="80">
        <f t="shared" si="7"/>
        <v>0</v>
      </c>
    </row>
    <row r="62" spans="2:11" ht="36">
      <c r="B62" s="7" t="s">
        <v>25</v>
      </c>
      <c r="C62" s="24" t="s">
        <v>59</v>
      </c>
      <c r="D62" s="24"/>
      <c r="E62" s="11" t="s">
        <v>14</v>
      </c>
      <c r="F62" s="11">
        <v>360</v>
      </c>
      <c r="G62" s="7"/>
      <c r="H62" s="73">
        <f t="shared" si="4"/>
        <v>0</v>
      </c>
      <c r="I62" s="78">
        <f t="shared" si="5"/>
        <v>0</v>
      </c>
      <c r="J62" s="84">
        <f t="shared" si="6"/>
        <v>0</v>
      </c>
      <c r="K62" s="80">
        <f t="shared" si="7"/>
        <v>0</v>
      </c>
    </row>
    <row r="63" spans="2:11" ht="36">
      <c r="B63" s="7" t="s">
        <v>27</v>
      </c>
      <c r="C63" s="24" t="s">
        <v>60</v>
      </c>
      <c r="D63" s="24"/>
      <c r="E63" s="11" t="s">
        <v>14</v>
      </c>
      <c r="F63" s="11">
        <v>360</v>
      </c>
      <c r="G63" s="7"/>
      <c r="H63" s="73">
        <f t="shared" si="4"/>
        <v>0</v>
      </c>
      <c r="I63" s="78">
        <f t="shared" si="5"/>
        <v>0</v>
      </c>
      <c r="J63" s="84">
        <f t="shared" si="6"/>
        <v>0</v>
      </c>
      <c r="K63" s="80">
        <f t="shared" si="7"/>
        <v>0</v>
      </c>
    </row>
    <row r="64" spans="2:11" ht="36">
      <c r="B64" s="7" t="s">
        <v>29</v>
      </c>
      <c r="C64" s="41" t="s">
        <v>61</v>
      </c>
      <c r="D64" s="95"/>
      <c r="E64" s="18" t="s">
        <v>14</v>
      </c>
      <c r="F64" s="18">
        <v>2052</v>
      </c>
      <c r="G64" s="7"/>
      <c r="H64" s="73">
        <f t="shared" si="4"/>
        <v>0</v>
      </c>
      <c r="I64" s="78">
        <f t="shared" si="5"/>
        <v>0</v>
      </c>
      <c r="J64" s="84">
        <f t="shared" si="6"/>
        <v>0</v>
      </c>
      <c r="K64" s="80">
        <f t="shared" si="7"/>
        <v>0</v>
      </c>
    </row>
    <row r="65" spans="2:8" ht="12.75">
      <c r="B65" s="88"/>
      <c r="C65" s="88"/>
      <c r="D65" s="88"/>
      <c r="E65" s="88"/>
      <c r="F65" s="88"/>
      <c r="G65" s="28" t="s">
        <v>39</v>
      </c>
      <c r="H65" s="28">
        <f>SUM(H56:H64)</f>
        <v>0</v>
      </c>
    </row>
    <row r="66" spans="2:8" ht="12.75">
      <c r="B66" s="88"/>
      <c r="C66" s="88"/>
      <c r="D66" s="88"/>
      <c r="E66" s="88"/>
      <c r="F66" s="88"/>
      <c r="G66" s="29"/>
      <c r="H66" s="30"/>
    </row>
    <row r="67" spans="2:8" ht="12.75">
      <c r="B67" s="88"/>
      <c r="C67" s="88"/>
      <c r="D67" s="88"/>
      <c r="E67" s="88"/>
      <c r="F67" s="88"/>
      <c r="G67" s="31"/>
      <c r="H67" s="12"/>
    </row>
    <row r="68" spans="2:8" ht="12.75" customHeight="1">
      <c r="B68" s="34"/>
      <c r="C68" s="34"/>
      <c r="D68" s="34"/>
      <c r="E68" s="34"/>
      <c r="F68" s="34"/>
      <c r="G68" s="34"/>
      <c r="H68" s="34"/>
    </row>
    <row r="69" spans="2:8" ht="18">
      <c r="B69" s="86" t="s">
        <v>62</v>
      </c>
      <c r="C69" s="86"/>
      <c r="D69" s="86"/>
      <c r="E69" s="86"/>
      <c r="F69" s="86"/>
      <c r="G69" s="86"/>
      <c r="H69" s="86"/>
    </row>
    <row r="70" spans="2:11" ht="12.75">
      <c r="B70" s="2"/>
      <c r="C70" s="3"/>
      <c r="D70" s="93"/>
      <c r="E70" s="4" t="s">
        <v>1</v>
      </c>
      <c r="F70" s="4" t="s">
        <v>2</v>
      </c>
      <c r="G70" s="5" t="s">
        <v>3</v>
      </c>
      <c r="H70" s="6" t="s">
        <v>4</v>
      </c>
      <c r="I70" s="74" t="s">
        <v>255</v>
      </c>
      <c r="J70" s="82" t="s">
        <v>259</v>
      </c>
      <c r="K70" s="75" t="s">
        <v>258</v>
      </c>
    </row>
    <row r="71" spans="2:11" ht="38.25">
      <c r="B71" s="7" t="s">
        <v>5</v>
      </c>
      <c r="C71" s="7" t="s">
        <v>6</v>
      </c>
      <c r="D71" s="7" t="s">
        <v>260</v>
      </c>
      <c r="E71" s="7" t="s">
        <v>7</v>
      </c>
      <c r="F71" s="7" t="s">
        <v>8</v>
      </c>
      <c r="G71" s="7" t="s">
        <v>9</v>
      </c>
      <c r="H71" s="7" t="s">
        <v>10</v>
      </c>
      <c r="I71" s="76" t="s">
        <v>254</v>
      </c>
      <c r="J71" s="83" t="s">
        <v>257</v>
      </c>
      <c r="K71" s="77" t="s">
        <v>256</v>
      </c>
    </row>
    <row r="72" spans="2:8" ht="39" customHeight="1">
      <c r="B72" s="87" t="s">
        <v>63</v>
      </c>
      <c r="C72" s="87"/>
      <c r="D72" s="7"/>
      <c r="E72" s="9"/>
      <c r="F72" s="9"/>
      <c r="G72" s="7"/>
      <c r="H72" s="7"/>
    </row>
    <row r="73" spans="2:11" ht="93" customHeight="1">
      <c r="B73" s="7" t="s">
        <v>12</v>
      </c>
      <c r="C73" s="33" t="s">
        <v>64</v>
      </c>
      <c r="D73" s="98"/>
      <c r="E73" s="11" t="s">
        <v>14</v>
      </c>
      <c r="F73" s="11">
        <v>744</v>
      </c>
      <c r="G73" s="7"/>
      <c r="H73" s="73">
        <f>ROUND(F73*G73,2)</f>
        <v>0</v>
      </c>
      <c r="I73" s="78">
        <f>H73*0.08</f>
        <v>0</v>
      </c>
      <c r="J73" s="84">
        <f>ROUND(K73/F73,2)</f>
        <v>0</v>
      </c>
      <c r="K73" s="80">
        <f>SUM(I73,H73)</f>
        <v>0</v>
      </c>
    </row>
    <row r="74" spans="2:8" ht="12.75">
      <c r="B74" s="88"/>
      <c r="C74" s="88"/>
      <c r="D74" s="88"/>
      <c r="E74" s="88"/>
      <c r="F74" s="88"/>
      <c r="G74" s="28" t="s">
        <v>39</v>
      </c>
      <c r="H74" s="28">
        <f>SUM(H73)</f>
        <v>0</v>
      </c>
    </row>
    <row r="75" spans="2:8" ht="12.75">
      <c r="B75" s="88"/>
      <c r="C75" s="88"/>
      <c r="D75" s="88"/>
      <c r="E75" s="88"/>
      <c r="F75" s="88"/>
      <c r="G75" s="29"/>
      <c r="H75" s="30"/>
    </row>
    <row r="76" spans="2:8" ht="12.75">
      <c r="B76" s="88"/>
      <c r="C76" s="88"/>
      <c r="D76" s="88"/>
      <c r="E76" s="88"/>
      <c r="F76" s="88"/>
      <c r="G76" s="31"/>
      <c r="H76" s="12"/>
    </row>
    <row r="77" spans="2:8" ht="12.75" customHeight="1">
      <c r="B77" s="34"/>
      <c r="C77" s="34"/>
      <c r="D77" s="34"/>
      <c r="E77" s="34"/>
      <c r="F77" s="34"/>
      <c r="G77" s="34"/>
      <c r="H77" s="34"/>
    </row>
    <row r="78" spans="2:8" ht="18">
      <c r="B78" s="86" t="s">
        <v>65</v>
      </c>
      <c r="C78" s="86"/>
      <c r="D78" s="86"/>
      <c r="E78" s="86"/>
      <c r="F78" s="86"/>
      <c r="G78" s="86"/>
      <c r="H78" s="86"/>
    </row>
    <row r="79" spans="2:11" ht="12.75">
      <c r="B79" s="2"/>
      <c r="C79" s="3"/>
      <c r="D79" s="93"/>
      <c r="E79" s="4" t="s">
        <v>1</v>
      </c>
      <c r="F79" s="4" t="s">
        <v>2</v>
      </c>
      <c r="G79" s="5" t="s">
        <v>3</v>
      </c>
      <c r="H79" s="6" t="s">
        <v>4</v>
      </c>
      <c r="I79" s="74" t="s">
        <v>255</v>
      </c>
      <c r="J79" s="82" t="s">
        <v>259</v>
      </c>
      <c r="K79" s="75" t="s">
        <v>258</v>
      </c>
    </row>
    <row r="80" spans="2:11" ht="38.25">
      <c r="B80" s="7" t="s">
        <v>5</v>
      </c>
      <c r="C80" s="7" t="s">
        <v>6</v>
      </c>
      <c r="D80" s="7" t="s">
        <v>260</v>
      </c>
      <c r="E80" s="7" t="s">
        <v>7</v>
      </c>
      <c r="F80" s="7" t="s">
        <v>8</v>
      </c>
      <c r="G80" s="7" t="s">
        <v>9</v>
      </c>
      <c r="H80" s="7" t="s">
        <v>10</v>
      </c>
      <c r="I80" s="76" t="s">
        <v>254</v>
      </c>
      <c r="J80" s="83" t="s">
        <v>257</v>
      </c>
      <c r="K80" s="77" t="s">
        <v>256</v>
      </c>
    </row>
    <row r="81" spans="2:8" ht="57" customHeight="1">
      <c r="B81" s="87" t="s">
        <v>66</v>
      </c>
      <c r="C81" s="87"/>
      <c r="D81" s="7"/>
      <c r="E81" s="9"/>
      <c r="F81" s="9"/>
      <c r="G81" s="7"/>
      <c r="H81" s="7"/>
    </row>
    <row r="82" spans="2:11" ht="94.5" customHeight="1">
      <c r="B82" s="7" t="s">
        <v>12</v>
      </c>
      <c r="C82" s="42" t="s">
        <v>67</v>
      </c>
      <c r="D82" s="100"/>
      <c r="E82" s="11" t="s">
        <v>14</v>
      </c>
      <c r="F82" s="11">
        <v>1600</v>
      </c>
      <c r="G82" s="7"/>
      <c r="H82" s="73">
        <f>ROUND(F82*G82,2)</f>
        <v>0</v>
      </c>
      <c r="I82" s="78">
        <f>H82*0.08</f>
        <v>0</v>
      </c>
      <c r="J82" s="84">
        <f>ROUND(K82/F82,2)</f>
        <v>0</v>
      </c>
      <c r="K82" s="80">
        <f>SUM(I82,H82)</f>
        <v>0</v>
      </c>
    </row>
    <row r="83" spans="2:8" ht="12.75">
      <c r="B83" s="88"/>
      <c r="C83" s="88"/>
      <c r="D83" s="88"/>
      <c r="E83" s="88"/>
      <c r="F83" s="88"/>
      <c r="G83" s="28" t="s">
        <v>39</v>
      </c>
      <c r="H83" s="28">
        <f>SUM(H82)</f>
        <v>0</v>
      </c>
    </row>
    <row r="84" spans="2:8" ht="12.75">
      <c r="B84" s="88"/>
      <c r="C84" s="88"/>
      <c r="D84" s="88"/>
      <c r="E84" s="88"/>
      <c r="F84" s="88"/>
      <c r="G84" s="29"/>
      <c r="H84" s="30"/>
    </row>
    <row r="85" spans="2:8" ht="12.75">
      <c r="B85" s="88"/>
      <c r="C85" s="88"/>
      <c r="D85" s="88"/>
      <c r="E85" s="88"/>
      <c r="F85" s="88"/>
      <c r="G85" s="31"/>
      <c r="H85" s="12"/>
    </row>
    <row r="86" spans="2:8" ht="15" customHeight="1">
      <c r="B86" s="34"/>
      <c r="C86" s="34"/>
      <c r="D86" s="34"/>
      <c r="E86" s="34"/>
      <c r="F86" s="34"/>
      <c r="G86" s="34"/>
      <c r="H86" s="34"/>
    </row>
    <row r="87" spans="2:8" ht="15" customHeight="1">
      <c r="B87" s="86" t="s">
        <v>68</v>
      </c>
      <c r="C87" s="86"/>
      <c r="D87" s="86"/>
      <c r="E87" s="86"/>
      <c r="F87" s="86"/>
      <c r="G87" s="86"/>
      <c r="H87" s="86"/>
    </row>
    <row r="88" spans="2:11" ht="15" customHeight="1">
      <c r="B88" s="2"/>
      <c r="C88" s="3"/>
      <c r="D88" s="93"/>
      <c r="E88" s="4" t="s">
        <v>1</v>
      </c>
      <c r="F88" s="4" t="s">
        <v>2</v>
      </c>
      <c r="G88" s="5" t="s">
        <v>3</v>
      </c>
      <c r="H88" s="6" t="s">
        <v>4</v>
      </c>
      <c r="I88" s="74" t="s">
        <v>255</v>
      </c>
      <c r="J88" s="82" t="s">
        <v>259</v>
      </c>
      <c r="K88" s="75" t="s">
        <v>258</v>
      </c>
    </row>
    <row r="89" spans="2:11" ht="75" customHeight="1">
      <c r="B89" s="7" t="s">
        <v>5</v>
      </c>
      <c r="C89" s="7" t="s">
        <v>6</v>
      </c>
      <c r="D89" s="7" t="s">
        <v>260</v>
      </c>
      <c r="E89" s="7" t="s">
        <v>7</v>
      </c>
      <c r="F89" s="7" t="s">
        <v>8</v>
      </c>
      <c r="G89" s="7" t="s">
        <v>9</v>
      </c>
      <c r="H89" s="7" t="s">
        <v>10</v>
      </c>
      <c r="I89" s="76" t="s">
        <v>254</v>
      </c>
      <c r="J89" s="83" t="s">
        <v>257</v>
      </c>
      <c r="K89" s="77" t="s">
        <v>256</v>
      </c>
    </row>
    <row r="90" spans="2:8" ht="74.25" customHeight="1">
      <c r="B90" s="87" t="s">
        <v>69</v>
      </c>
      <c r="C90" s="87"/>
      <c r="D90" s="32"/>
      <c r="E90" s="19"/>
      <c r="F90" s="19"/>
      <c r="G90" s="32"/>
      <c r="H90" s="32"/>
    </row>
    <row r="91" spans="2:11" ht="53.25" customHeight="1">
      <c r="B91" s="7" t="s">
        <v>12</v>
      </c>
      <c r="C91" s="10" t="s">
        <v>70</v>
      </c>
      <c r="D91" s="94"/>
      <c r="E91" s="11" t="s">
        <v>14</v>
      </c>
      <c r="F91" s="9">
        <v>180</v>
      </c>
      <c r="G91" s="7"/>
      <c r="H91" s="73">
        <f>ROUND(F91*G91,2)</f>
        <v>0</v>
      </c>
      <c r="I91" s="78">
        <f>H91*0.08</f>
        <v>0</v>
      </c>
      <c r="J91" s="84">
        <f>ROUND(K91/F91,2)</f>
        <v>0</v>
      </c>
      <c r="K91" s="80">
        <f>SUM(I91,H91)</f>
        <v>0</v>
      </c>
    </row>
    <row r="92" spans="2:11" ht="53.25" customHeight="1">
      <c r="B92" s="7" t="s">
        <v>15</v>
      </c>
      <c r="C92" s="43" t="s">
        <v>71</v>
      </c>
      <c r="D92" s="43"/>
      <c r="E92" s="11" t="s">
        <v>14</v>
      </c>
      <c r="F92" s="9">
        <v>744</v>
      </c>
      <c r="G92" s="7"/>
      <c r="H92" s="73">
        <f>ROUND(F92*G92,2)</f>
        <v>0</v>
      </c>
      <c r="I92" s="78">
        <f>H92*0.08</f>
        <v>0</v>
      </c>
      <c r="J92" s="84">
        <f>ROUND(K92/F92,2)</f>
        <v>0</v>
      </c>
      <c r="K92" s="80">
        <f>SUM(I92,H92)</f>
        <v>0</v>
      </c>
    </row>
    <row r="93" spans="2:11" ht="53.25" customHeight="1">
      <c r="B93" s="7" t="s">
        <v>17</v>
      </c>
      <c r="C93" s="43" t="s">
        <v>72</v>
      </c>
      <c r="D93" s="43"/>
      <c r="E93" s="11" t="s">
        <v>14</v>
      </c>
      <c r="F93" s="9">
        <v>72</v>
      </c>
      <c r="G93" s="7"/>
      <c r="H93" s="73">
        <f>ROUND(F93*G93,2)</f>
        <v>0</v>
      </c>
      <c r="I93" s="78">
        <f>H93*0.08</f>
        <v>0</v>
      </c>
      <c r="J93" s="84">
        <f>ROUND(K93/F93,2)</f>
        <v>0</v>
      </c>
      <c r="K93" s="80">
        <f>SUM(I93,H93)</f>
        <v>0</v>
      </c>
    </row>
    <row r="94" spans="2:11" ht="53.25" customHeight="1">
      <c r="B94" s="7" t="s">
        <v>19</v>
      </c>
      <c r="C94" s="43" t="s">
        <v>73</v>
      </c>
      <c r="D94" s="43"/>
      <c r="E94" s="11" t="s">
        <v>14</v>
      </c>
      <c r="F94" s="9">
        <v>72</v>
      </c>
      <c r="G94" s="7"/>
      <c r="H94" s="73">
        <f>ROUND(F94*G94,2)</f>
        <v>0</v>
      </c>
      <c r="I94" s="78">
        <f>H94*0.08</f>
        <v>0</v>
      </c>
      <c r="J94" s="84">
        <f>ROUND(K94/F94,2)</f>
        <v>0</v>
      </c>
      <c r="K94" s="80">
        <f>SUM(I94,H94)</f>
        <v>0</v>
      </c>
    </row>
    <row r="95" spans="2:8" ht="15" customHeight="1">
      <c r="B95" s="91"/>
      <c r="C95" s="91"/>
      <c r="D95" s="91"/>
      <c r="E95" s="91"/>
      <c r="F95" s="91"/>
      <c r="G95" s="28" t="s">
        <v>39</v>
      </c>
      <c r="H95" s="28">
        <f>SUM(H91:H94)</f>
        <v>0</v>
      </c>
    </row>
    <row r="96" spans="2:8" ht="15" customHeight="1">
      <c r="B96" s="91"/>
      <c r="C96" s="91"/>
      <c r="D96" s="91"/>
      <c r="E96" s="91"/>
      <c r="F96" s="91"/>
      <c r="G96" s="29"/>
      <c r="H96" s="30"/>
    </row>
    <row r="97" spans="2:8" ht="12.75" customHeight="1">
      <c r="B97" s="34"/>
      <c r="C97" s="34"/>
      <c r="D97" s="34"/>
      <c r="E97" s="34"/>
      <c r="F97" s="34"/>
      <c r="G97" s="34"/>
      <c r="H97" s="34"/>
    </row>
    <row r="98" spans="2:8" ht="18">
      <c r="B98" s="86" t="s">
        <v>74</v>
      </c>
      <c r="C98" s="86"/>
      <c r="D98" s="86"/>
      <c r="E98" s="86"/>
      <c r="F98" s="86"/>
      <c r="G98" s="86"/>
      <c r="H98" s="86"/>
    </row>
    <row r="99" spans="2:11" ht="12.75">
      <c r="B99" s="2"/>
      <c r="C99" s="3"/>
      <c r="D99" s="93"/>
      <c r="E99" s="4" t="s">
        <v>1</v>
      </c>
      <c r="F99" s="4" t="s">
        <v>2</v>
      </c>
      <c r="G99" s="5" t="s">
        <v>3</v>
      </c>
      <c r="H99" s="6" t="s">
        <v>4</v>
      </c>
      <c r="I99" s="74" t="s">
        <v>255</v>
      </c>
      <c r="J99" s="82" t="s">
        <v>259</v>
      </c>
      <c r="K99" s="75" t="s">
        <v>258</v>
      </c>
    </row>
    <row r="100" spans="2:11" ht="38.25">
      <c r="B100" s="7" t="s">
        <v>5</v>
      </c>
      <c r="C100" s="7" t="s">
        <v>75</v>
      </c>
      <c r="D100" s="7" t="s">
        <v>260</v>
      </c>
      <c r="E100" s="7" t="s">
        <v>7</v>
      </c>
      <c r="F100" s="7" t="s">
        <v>8</v>
      </c>
      <c r="G100" s="7" t="s">
        <v>9</v>
      </c>
      <c r="H100" s="7" t="s">
        <v>10</v>
      </c>
      <c r="I100" s="76" t="s">
        <v>254</v>
      </c>
      <c r="J100" s="83" t="s">
        <v>257</v>
      </c>
      <c r="K100" s="77" t="s">
        <v>256</v>
      </c>
    </row>
    <row r="101" spans="2:8" ht="60.75" customHeight="1">
      <c r="B101" s="87" t="s">
        <v>76</v>
      </c>
      <c r="C101" s="87"/>
      <c r="D101" s="7"/>
      <c r="E101" s="9"/>
      <c r="F101" s="9"/>
      <c r="G101" s="7"/>
      <c r="H101" s="7"/>
    </row>
    <row r="102" spans="2:11" ht="36">
      <c r="B102" s="7" t="s">
        <v>12</v>
      </c>
      <c r="C102" s="42" t="s">
        <v>77</v>
      </c>
      <c r="D102" s="100"/>
      <c r="E102" s="11" t="s">
        <v>14</v>
      </c>
      <c r="F102" s="11">
        <v>480</v>
      </c>
      <c r="G102" s="7"/>
      <c r="H102" s="73">
        <f>ROUND(F102*G102,2)</f>
        <v>0</v>
      </c>
      <c r="I102" s="78">
        <f>H102*0.08</f>
        <v>0</v>
      </c>
      <c r="J102" s="84">
        <f>ROUND(K102/F102,2)</f>
        <v>0</v>
      </c>
      <c r="K102" s="80">
        <f>SUM(I102,H102)</f>
        <v>0</v>
      </c>
    </row>
    <row r="103" spans="2:8" ht="13.5" customHeight="1">
      <c r="B103" s="91"/>
      <c r="C103" s="91"/>
      <c r="D103" s="91"/>
      <c r="E103" s="91"/>
      <c r="F103" s="91"/>
      <c r="G103" s="28" t="s">
        <v>39</v>
      </c>
      <c r="H103" s="28">
        <f>SUM(H102:H102)</f>
        <v>0</v>
      </c>
    </row>
    <row r="104" spans="2:8" ht="12.75">
      <c r="B104" s="91"/>
      <c r="C104" s="91"/>
      <c r="D104" s="91"/>
      <c r="E104" s="91"/>
      <c r="F104" s="91"/>
      <c r="G104" s="29"/>
      <c r="H104" s="30"/>
    </row>
    <row r="105" spans="2:8" ht="12.75" customHeight="1">
      <c r="B105" s="34"/>
      <c r="C105" s="34"/>
      <c r="D105" s="34"/>
      <c r="E105" s="34"/>
      <c r="F105" s="34"/>
      <c r="G105" s="34"/>
      <c r="H105" s="34"/>
    </row>
    <row r="106" spans="2:8" ht="18">
      <c r="B106" s="86" t="s">
        <v>78</v>
      </c>
      <c r="C106" s="86"/>
      <c r="D106" s="86"/>
      <c r="E106" s="86"/>
      <c r="F106" s="86"/>
      <c r="G106" s="86"/>
      <c r="H106" s="86"/>
    </row>
    <row r="107" spans="2:11" ht="12.75">
      <c r="B107" s="2"/>
      <c r="C107" s="3"/>
      <c r="D107" s="93"/>
      <c r="E107" s="4" t="s">
        <v>1</v>
      </c>
      <c r="F107" s="4" t="s">
        <v>2</v>
      </c>
      <c r="G107" s="5" t="s">
        <v>3</v>
      </c>
      <c r="H107" s="6" t="s">
        <v>4</v>
      </c>
      <c r="I107" s="74" t="s">
        <v>255</v>
      </c>
      <c r="J107" s="82" t="s">
        <v>259</v>
      </c>
      <c r="K107" s="75" t="s">
        <v>258</v>
      </c>
    </row>
    <row r="108" spans="2:11" ht="38.25">
      <c r="B108" s="7" t="s">
        <v>5</v>
      </c>
      <c r="C108" s="7" t="s">
        <v>6</v>
      </c>
      <c r="D108" s="7" t="s">
        <v>260</v>
      </c>
      <c r="E108" s="7" t="s">
        <v>7</v>
      </c>
      <c r="F108" s="7" t="s">
        <v>8</v>
      </c>
      <c r="G108" s="7" t="s">
        <v>9</v>
      </c>
      <c r="H108" s="7" t="s">
        <v>10</v>
      </c>
      <c r="I108" s="76" t="s">
        <v>254</v>
      </c>
      <c r="J108" s="83" t="s">
        <v>257</v>
      </c>
      <c r="K108" s="77" t="s">
        <v>256</v>
      </c>
    </row>
    <row r="109" spans="2:8" ht="63.75" customHeight="1">
      <c r="B109" s="87" t="s">
        <v>79</v>
      </c>
      <c r="C109" s="87"/>
      <c r="D109" s="7"/>
      <c r="E109" s="9"/>
      <c r="F109" s="9"/>
      <c r="G109" s="7"/>
      <c r="H109" s="7"/>
    </row>
    <row r="110" spans="2:11" ht="74.25" customHeight="1">
      <c r="B110" s="7" t="s">
        <v>12</v>
      </c>
      <c r="C110" s="44" t="s">
        <v>80</v>
      </c>
      <c r="D110" s="36"/>
      <c r="E110" s="11" t="s">
        <v>14</v>
      </c>
      <c r="F110" s="11">
        <v>600</v>
      </c>
      <c r="G110" s="7"/>
      <c r="H110" s="73">
        <f aca="true" t="shared" si="8" ref="H110:H136">ROUND(F110*G110,2)</f>
        <v>0</v>
      </c>
      <c r="I110" s="78">
        <f aca="true" t="shared" si="9" ref="I110:I136">H110*0.08</f>
        <v>0</v>
      </c>
      <c r="J110" s="84">
        <f aca="true" t="shared" si="10" ref="J110:J136">ROUND(K110/F110,2)</f>
        <v>0</v>
      </c>
      <c r="K110" s="80">
        <f aca="true" t="shared" si="11" ref="K110:K136">SUM(I110,H110)</f>
        <v>0</v>
      </c>
    </row>
    <row r="111" spans="2:11" ht="36">
      <c r="B111" s="7" t="s">
        <v>15</v>
      </c>
      <c r="C111" s="13" t="s">
        <v>81</v>
      </c>
      <c r="D111" s="24"/>
      <c r="E111" s="9" t="s">
        <v>14</v>
      </c>
      <c r="F111" s="9">
        <v>1800</v>
      </c>
      <c r="G111" s="7"/>
      <c r="H111" s="73">
        <f t="shared" si="8"/>
        <v>0</v>
      </c>
      <c r="I111" s="78">
        <f t="shared" si="9"/>
        <v>0</v>
      </c>
      <c r="J111" s="84">
        <f t="shared" si="10"/>
        <v>0</v>
      </c>
      <c r="K111" s="80">
        <f t="shared" si="11"/>
        <v>0</v>
      </c>
    </row>
    <row r="112" spans="2:11" ht="36">
      <c r="B112" s="7" t="s">
        <v>17</v>
      </c>
      <c r="C112" s="13" t="s">
        <v>82</v>
      </c>
      <c r="D112" s="97"/>
      <c r="E112" s="25" t="s">
        <v>14</v>
      </c>
      <c r="F112" s="25">
        <v>2000</v>
      </c>
      <c r="G112" s="7"/>
      <c r="H112" s="73">
        <f t="shared" si="8"/>
        <v>0</v>
      </c>
      <c r="I112" s="78">
        <f t="shared" si="9"/>
        <v>0</v>
      </c>
      <c r="J112" s="84">
        <f t="shared" si="10"/>
        <v>0</v>
      </c>
      <c r="K112" s="80">
        <f t="shared" si="11"/>
        <v>0</v>
      </c>
    </row>
    <row r="113" spans="2:11" ht="36">
      <c r="B113" s="7" t="s">
        <v>19</v>
      </c>
      <c r="C113" s="45" t="s">
        <v>83</v>
      </c>
      <c r="D113" s="27"/>
      <c r="E113" s="25" t="s">
        <v>14</v>
      </c>
      <c r="F113" s="25">
        <v>6800</v>
      </c>
      <c r="G113" s="7"/>
      <c r="H113" s="73">
        <f t="shared" si="8"/>
        <v>0</v>
      </c>
      <c r="I113" s="78">
        <f t="shared" si="9"/>
        <v>0</v>
      </c>
      <c r="J113" s="84">
        <f t="shared" si="10"/>
        <v>0</v>
      </c>
      <c r="K113" s="80">
        <f t="shared" si="11"/>
        <v>0</v>
      </c>
    </row>
    <row r="114" spans="2:11" ht="36">
      <c r="B114" s="7" t="s">
        <v>23</v>
      </c>
      <c r="C114" s="16" t="s">
        <v>84</v>
      </c>
      <c r="D114" s="101"/>
      <c r="E114" s="25" t="s">
        <v>14</v>
      </c>
      <c r="F114" s="25">
        <v>1560</v>
      </c>
      <c r="G114" s="7"/>
      <c r="H114" s="73">
        <f t="shared" si="8"/>
        <v>0</v>
      </c>
      <c r="I114" s="78">
        <f t="shared" si="9"/>
        <v>0</v>
      </c>
      <c r="J114" s="84">
        <f t="shared" si="10"/>
        <v>0</v>
      </c>
      <c r="K114" s="80">
        <f t="shared" si="11"/>
        <v>0</v>
      </c>
    </row>
    <row r="115" spans="2:11" ht="36">
      <c r="B115" s="7" t="s">
        <v>25</v>
      </c>
      <c r="C115" s="16" t="s">
        <v>85</v>
      </c>
      <c r="D115" s="101"/>
      <c r="E115" s="25" t="s">
        <v>14</v>
      </c>
      <c r="F115" s="25">
        <v>480</v>
      </c>
      <c r="G115" s="7"/>
      <c r="H115" s="73">
        <f t="shared" si="8"/>
        <v>0</v>
      </c>
      <c r="I115" s="78">
        <f t="shared" si="9"/>
        <v>0</v>
      </c>
      <c r="J115" s="84">
        <f t="shared" si="10"/>
        <v>0</v>
      </c>
      <c r="K115" s="80">
        <f t="shared" si="11"/>
        <v>0</v>
      </c>
    </row>
    <row r="116" spans="2:11" ht="36">
      <c r="B116" s="7" t="s">
        <v>27</v>
      </c>
      <c r="C116" s="44" t="s">
        <v>86</v>
      </c>
      <c r="D116" s="102"/>
      <c r="E116" s="25" t="s">
        <v>14</v>
      </c>
      <c r="F116" s="25">
        <v>510</v>
      </c>
      <c r="G116" s="7"/>
      <c r="H116" s="73">
        <f t="shared" si="8"/>
        <v>0</v>
      </c>
      <c r="I116" s="78">
        <f t="shared" si="9"/>
        <v>0</v>
      </c>
      <c r="J116" s="84">
        <f t="shared" si="10"/>
        <v>0</v>
      </c>
      <c r="K116" s="80">
        <f t="shared" si="11"/>
        <v>0</v>
      </c>
    </row>
    <row r="117" spans="2:11" ht="57.75" customHeight="1">
      <c r="B117" s="7" t="s">
        <v>29</v>
      </c>
      <c r="C117" s="13" t="s">
        <v>87</v>
      </c>
      <c r="D117" s="97"/>
      <c r="E117" s="25" t="s">
        <v>14</v>
      </c>
      <c r="F117" s="25">
        <v>1440</v>
      </c>
      <c r="G117" s="7"/>
      <c r="H117" s="73">
        <f t="shared" si="8"/>
        <v>0</v>
      </c>
      <c r="I117" s="78">
        <f t="shared" si="9"/>
        <v>0</v>
      </c>
      <c r="J117" s="84">
        <f t="shared" si="10"/>
        <v>0</v>
      </c>
      <c r="K117" s="80">
        <f t="shared" si="11"/>
        <v>0</v>
      </c>
    </row>
    <row r="118" spans="2:11" ht="36">
      <c r="B118" s="7" t="s">
        <v>31</v>
      </c>
      <c r="C118" s="45" t="s">
        <v>88</v>
      </c>
      <c r="D118" s="27"/>
      <c r="E118" s="25" t="s">
        <v>14</v>
      </c>
      <c r="F118" s="25">
        <v>1200</v>
      </c>
      <c r="G118" s="7"/>
      <c r="H118" s="73">
        <f t="shared" si="8"/>
        <v>0</v>
      </c>
      <c r="I118" s="78">
        <f t="shared" si="9"/>
        <v>0</v>
      </c>
      <c r="J118" s="84">
        <f t="shared" si="10"/>
        <v>0</v>
      </c>
      <c r="K118" s="80">
        <f t="shared" si="11"/>
        <v>0</v>
      </c>
    </row>
    <row r="119" spans="2:11" ht="36">
      <c r="B119" s="7" t="s">
        <v>33</v>
      </c>
      <c r="C119" s="17" t="s">
        <v>89</v>
      </c>
      <c r="D119" s="103"/>
      <c r="E119" s="25" t="s">
        <v>14</v>
      </c>
      <c r="F119" s="25">
        <v>1200</v>
      </c>
      <c r="G119" s="7"/>
      <c r="H119" s="73">
        <f t="shared" si="8"/>
        <v>0</v>
      </c>
      <c r="I119" s="78">
        <f t="shared" si="9"/>
        <v>0</v>
      </c>
      <c r="J119" s="84">
        <f t="shared" si="10"/>
        <v>0</v>
      </c>
      <c r="K119" s="80">
        <f t="shared" si="11"/>
        <v>0</v>
      </c>
    </row>
    <row r="120" spans="2:11" ht="36">
      <c r="B120" s="7" t="s">
        <v>35</v>
      </c>
      <c r="C120" s="46" t="s">
        <v>90</v>
      </c>
      <c r="D120" s="104"/>
      <c r="E120" s="25" t="s">
        <v>14</v>
      </c>
      <c r="F120" s="25">
        <v>900</v>
      </c>
      <c r="G120" s="7"/>
      <c r="H120" s="73">
        <f t="shared" si="8"/>
        <v>0</v>
      </c>
      <c r="I120" s="78">
        <f t="shared" si="9"/>
        <v>0</v>
      </c>
      <c r="J120" s="84">
        <f t="shared" si="10"/>
        <v>0</v>
      </c>
      <c r="K120" s="80">
        <f t="shared" si="11"/>
        <v>0</v>
      </c>
    </row>
    <row r="121" spans="2:11" ht="36">
      <c r="B121" s="7" t="s">
        <v>37</v>
      </c>
      <c r="C121" s="46" t="s">
        <v>91</v>
      </c>
      <c r="D121" s="104"/>
      <c r="E121" s="25" t="s">
        <v>14</v>
      </c>
      <c r="F121" s="25">
        <v>360</v>
      </c>
      <c r="G121" s="7"/>
      <c r="H121" s="73">
        <f t="shared" si="8"/>
        <v>0</v>
      </c>
      <c r="I121" s="78">
        <f t="shared" si="9"/>
        <v>0</v>
      </c>
      <c r="J121" s="84">
        <f t="shared" si="10"/>
        <v>0</v>
      </c>
      <c r="K121" s="80">
        <f t="shared" si="11"/>
        <v>0</v>
      </c>
    </row>
    <row r="122" spans="2:11" ht="36">
      <c r="B122" s="7" t="s">
        <v>92</v>
      </c>
      <c r="C122" s="46" t="s">
        <v>93</v>
      </c>
      <c r="D122" s="104"/>
      <c r="E122" s="25" t="s">
        <v>14</v>
      </c>
      <c r="F122" s="25">
        <v>1200</v>
      </c>
      <c r="G122" s="7"/>
      <c r="H122" s="73">
        <f t="shared" si="8"/>
        <v>0</v>
      </c>
      <c r="I122" s="78">
        <f t="shared" si="9"/>
        <v>0</v>
      </c>
      <c r="J122" s="84">
        <f t="shared" si="10"/>
        <v>0</v>
      </c>
      <c r="K122" s="80">
        <f t="shared" si="11"/>
        <v>0</v>
      </c>
    </row>
    <row r="123" spans="2:11" ht="52.5" customHeight="1">
      <c r="B123" s="7" t="s">
        <v>94</v>
      </c>
      <c r="C123" s="46" t="s">
        <v>95</v>
      </c>
      <c r="D123" s="104"/>
      <c r="E123" s="25" t="s">
        <v>14</v>
      </c>
      <c r="F123" s="25">
        <v>900</v>
      </c>
      <c r="G123" s="7"/>
      <c r="H123" s="73">
        <f t="shared" si="8"/>
        <v>0</v>
      </c>
      <c r="I123" s="78">
        <f t="shared" si="9"/>
        <v>0</v>
      </c>
      <c r="J123" s="84">
        <f t="shared" si="10"/>
        <v>0</v>
      </c>
      <c r="K123" s="80">
        <f t="shared" si="11"/>
        <v>0</v>
      </c>
    </row>
    <row r="124" spans="2:11" ht="36">
      <c r="B124" s="7" t="s">
        <v>96</v>
      </c>
      <c r="C124" s="46" t="s">
        <v>97</v>
      </c>
      <c r="D124" s="104"/>
      <c r="E124" s="25" t="s">
        <v>14</v>
      </c>
      <c r="F124" s="25">
        <v>960</v>
      </c>
      <c r="G124" s="7"/>
      <c r="H124" s="73">
        <f t="shared" si="8"/>
        <v>0</v>
      </c>
      <c r="I124" s="78">
        <f t="shared" si="9"/>
        <v>0</v>
      </c>
      <c r="J124" s="84">
        <f t="shared" si="10"/>
        <v>0</v>
      </c>
      <c r="K124" s="80">
        <f t="shared" si="11"/>
        <v>0</v>
      </c>
    </row>
    <row r="125" spans="2:11" ht="36">
      <c r="B125" s="7" t="s">
        <v>98</v>
      </c>
      <c r="C125" s="46" t="s">
        <v>99</v>
      </c>
      <c r="D125" s="104"/>
      <c r="E125" s="25" t="s">
        <v>14</v>
      </c>
      <c r="F125" s="25">
        <v>450</v>
      </c>
      <c r="G125" s="7"/>
      <c r="H125" s="73">
        <f t="shared" si="8"/>
        <v>0</v>
      </c>
      <c r="I125" s="78">
        <f t="shared" si="9"/>
        <v>0</v>
      </c>
      <c r="J125" s="84">
        <f t="shared" si="10"/>
        <v>0</v>
      </c>
      <c r="K125" s="80">
        <f t="shared" si="11"/>
        <v>0</v>
      </c>
    </row>
    <row r="126" spans="2:11" ht="36">
      <c r="B126" s="7" t="s">
        <v>100</v>
      </c>
      <c r="C126" s="46" t="s">
        <v>101</v>
      </c>
      <c r="D126" s="104"/>
      <c r="E126" s="25" t="s">
        <v>14</v>
      </c>
      <c r="F126" s="25">
        <v>1320</v>
      </c>
      <c r="G126" s="7"/>
      <c r="H126" s="73">
        <f t="shared" si="8"/>
        <v>0</v>
      </c>
      <c r="I126" s="78">
        <f t="shared" si="9"/>
        <v>0</v>
      </c>
      <c r="J126" s="84">
        <f t="shared" si="10"/>
        <v>0</v>
      </c>
      <c r="K126" s="80">
        <f t="shared" si="11"/>
        <v>0</v>
      </c>
    </row>
    <row r="127" spans="2:11" ht="36">
      <c r="B127" s="7" t="s">
        <v>102</v>
      </c>
      <c r="C127" s="46" t="s">
        <v>103</v>
      </c>
      <c r="D127" s="104"/>
      <c r="E127" s="25" t="s">
        <v>14</v>
      </c>
      <c r="F127" s="25">
        <v>360</v>
      </c>
      <c r="G127" s="7"/>
      <c r="H127" s="73">
        <f t="shared" si="8"/>
        <v>0</v>
      </c>
      <c r="I127" s="78">
        <f t="shared" si="9"/>
        <v>0</v>
      </c>
      <c r="J127" s="84">
        <f t="shared" si="10"/>
        <v>0</v>
      </c>
      <c r="K127" s="80">
        <f t="shared" si="11"/>
        <v>0</v>
      </c>
    </row>
    <row r="128" spans="2:11" ht="36">
      <c r="B128" s="7" t="s">
        <v>104</v>
      </c>
      <c r="C128" s="46" t="s">
        <v>105</v>
      </c>
      <c r="D128" s="104"/>
      <c r="E128" s="25" t="s">
        <v>14</v>
      </c>
      <c r="F128" s="25">
        <v>360</v>
      </c>
      <c r="G128" s="7"/>
      <c r="H128" s="73">
        <f t="shared" si="8"/>
        <v>0</v>
      </c>
      <c r="I128" s="78">
        <f t="shared" si="9"/>
        <v>0</v>
      </c>
      <c r="J128" s="84">
        <f t="shared" si="10"/>
        <v>0</v>
      </c>
      <c r="K128" s="80">
        <f t="shared" si="11"/>
        <v>0</v>
      </c>
    </row>
    <row r="129" spans="2:11" ht="36">
      <c r="B129" s="7" t="s">
        <v>106</v>
      </c>
      <c r="C129" s="46" t="s">
        <v>107</v>
      </c>
      <c r="D129" s="104"/>
      <c r="E129" s="25" t="s">
        <v>14</v>
      </c>
      <c r="F129" s="25">
        <v>1320</v>
      </c>
      <c r="G129" s="7"/>
      <c r="H129" s="73">
        <f t="shared" si="8"/>
        <v>0</v>
      </c>
      <c r="I129" s="78">
        <f t="shared" si="9"/>
        <v>0</v>
      </c>
      <c r="J129" s="84">
        <f t="shared" si="10"/>
        <v>0</v>
      </c>
      <c r="K129" s="80">
        <f t="shared" si="11"/>
        <v>0</v>
      </c>
    </row>
    <row r="130" spans="2:11" ht="36">
      <c r="B130" s="7" t="s">
        <v>108</v>
      </c>
      <c r="C130" s="46" t="s">
        <v>109</v>
      </c>
      <c r="D130" s="104"/>
      <c r="E130" s="25" t="s">
        <v>14</v>
      </c>
      <c r="F130" s="25">
        <v>1400</v>
      </c>
      <c r="G130" s="7"/>
      <c r="H130" s="73">
        <f t="shared" si="8"/>
        <v>0</v>
      </c>
      <c r="I130" s="78">
        <f t="shared" si="9"/>
        <v>0</v>
      </c>
      <c r="J130" s="84">
        <f t="shared" si="10"/>
        <v>0</v>
      </c>
      <c r="K130" s="80">
        <f t="shared" si="11"/>
        <v>0</v>
      </c>
    </row>
    <row r="131" spans="2:11" ht="48">
      <c r="B131" s="7" t="s">
        <v>110</v>
      </c>
      <c r="C131" s="46" t="s">
        <v>111</v>
      </c>
      <c r="D131" s="104"/>
      <c r="E131" s="25" t="s">
        <v>14</v>
      </c>
      <c r="F131" s="25">
        <v>36</v>
      </c>
      <c r="G131" s="7"/>
      <c r="H131" s="73">
        <f t="shared" si="8"/>
        <v>0</v>
      </c>
      <c r="I131" s="78">
        <f t="shared" si="9"/>
        <v>0</v>
      </c>
      <c r="J131" s="84">
        <f t="shared" si="10"/>
        <v>0</v>
      </c>
      <c r="K131" s="80">
        <f t="shared" si="11"/>
        <v>0</v>
      </c>
    </row>
    <row r="132" spans="2:11" ht="48">
      <c r="B132" s="7" t="s">
        <v>112</v>
      </c>
      <c r="C132" s="46" t="s">
        <v>113</v>
      </c>
      <c r="D132" s="104"/>
      <c r="E132" s="25" t="s">
        <v>14</v>
      </c>
      <c r="F132" s="25">
        <v>36</v>
      </c>
      <c r="G132" s="7"/>
      <c r="H132" s="73">
        <f t="shared" si="8"/>
        <v>0</v>
      </c>
      <c r="I132" s="78">
        <f t="shared" si="9"/>
        <v>0</v>
      </c>
      <c r="J132" s="84">
        <f t="shared" si="10"/>
        <v>0</v>
      </c>
      <c r="K132" s="80">
        <f t="shared" si="11"/>
        <v>0</v>
      </c>
    </row>
    <row r="133" spans="2:11" ht="36">
      <c r="B133" s="7" t="s">
        <v>114</v>
      </c>
      <c r="C133" s="46" t="s">
        <v>115</v>
      </c>
      <c r="D133" s="95"/>
      <c r="E133" s="15" t="s">
        <v>14</v>
      </c>
      <c r="F133" s="11">
        <v>36</v>
      </c>
      <c r="G133" s="7"/>
      <c r="H133" s="73">
        <f t="shared" si="8"/>
        <v>0</v>
      </c>
      <c r="I133" s="78">
        <f t="shared" si="9"/>
        <v>0</v>
      </c>
      <c r="J133" s="84">
        <f t="shared" si="10"/>
        <v>0</v>
      </c>
      <c r="K133" s="80">
        <f t="shared" si="11"/>
        <v>0</v>
      </c>
    </row>
    <row r="134" spans="2:11" ht="36">
      <c r="B134" s="7" t="s">
        <v>116</v>
      </c>
      <c r="C134" s="46" t="s">
        <v>117</v>
      </c>
      <c r="D134" s="95"/>
      <c r="E134" s="11" t="s">
        <v>14</v>
      </c>
      <c r="F134" s="11">
        <v>144</v>
      </c>
      <c r="G134" s="7"/>
      <c r="H134" s="73">
        <f t="shared" si="8"/>
        <v>0</v>
      </c>
      <c r="I134" s="78">
        <f t="shared" si="9"/>
        <v>0</v>
      </c>
      <c r="J134" s="84">
        <f t="shared" si="10"/>
        <v>0</v>
      </c>
      <c r="K134" s="80">
        <f t="shared" si="11"/>
        <v>0</v>
      </c>
    </row>
    <row r="135" spans="2:11" ht="36">
      <c r="B135" s="7" t="s">
        <v>118</v>
      </c>
      <c r="C135" s="46" t="s">
        <v>119</v>
      </c>
      <c r="D135" s="95"/>
      <c r="E135" s="9" t="s">
        <v>14</v>
      </c>
      <c r="F135" s="9">
        <v>120</v>
      </c>
      <c r="G135" s="7"/>
      <c r="H135" s="73">
        <f t="shared" si="8"/>
        <v>0</v>
      </c>
      <c r="I135" s="78">
        <f t="shared" si="9"/>
        <v>0</v>
      </c>
      <c r="J135" s="84">
        <f t="shared" si="10"/>
        <v>0</v>
      </c>
      <c r="K135" s="80">
        <f t="shared" si="11"/>
        <v>0</v>
      </c>
    </row>
    <row r="136" spans="2:11" ht="36">
      <c r="B136" s="7" t="s">
        <v>120</v>
      </c>
      <c r="C136" s="39" t="s">
        <v>121</v>
      </c>
      <c r="D136" s="96"/>
      <c r="E136" s="11" t="s">
        <v>14</v>
      </c>
      <c r="F136" s="11">
        <v>2800</v>
      </c>
      <c r="G136" s="7"/>
      <c r="H136" s="73">
        <f t="shared" si="8"/>
        <v>0</v>
      </c>
      <c r="I136" s="78">
        <f t="shared" si="9"/>
        <v>0</v>
      </c>
      <c r="J136" s="84">
        <f t="shared" si="10"/>
        <v>0</v>
      </c>
      <c r="K136" s="80">
        <f t="shared" si="11"/>
        <v>0</v>
      </c>
    </row>
    <row r="137" spans="2:8" ht="13.5" customHeight="1">
      <c r="B137" s="91"/>
      <c r="C137" s="91"/>
      <c r="D137" s="91"/>
      <c r="E137" s="91"/>
      <c r="F137" s="91"/>
      <c r="G137" s="28" t="s">
        <v>39</v>
      </c>
      <c r="H137" s="28">
        <f>SUM(H110:H136)</f>
        <v>0</v>
      </c>
    </row>
    <row r="138" spans="2:8" ht="12.75">
      <c r="B138" s="91"/>
      <c r="C138" s="91"/>
      <c r="D138" s="91"/>
      <c r="E138" s="91"/>
      <c r="F138" s="91"/>
      <c r="G138" s="29"/>
      <c r="H138" s="30"/>
    </row>
    <row r="139" spans="2:8" ht="13.5" customHeight="1">
      <c r="B139" s="91"/>
      <c r="C139" s="91"/>
      <c r="D139" s="91"/>
      <c r="E139" s="91"/>
      <c r="F139" s="91"/>
      <c r="G139" s="31"/>
      <c r="H139" s="12"/>
    </row>
    <row r="140" spans="2:8" ht="12.75" customHeight="1">
      <c r="B140" s="34"/>
      <c r="C140" s="34"/>
      <c r="D140" s="34"/>
      <c r="E140" s="34"/>
      <c r="F140" s="34"/>
      <c r="G140" s="34"/>
      <c r="H140" s="34"/>
    </row>
    <row r="141" spans="2:8" ht="18">
      <c r="B141" s="86" t="s">
        <v>122</v>
      </c>
      <c r="C141" s="86"/>
      <c r="D141" s="86"/>
      <c r="E141" s="86"/>
      <c r="F141" s="86"/>
      <c r="G141" s="86"/>
      <c r="H141" s="86"/>
    </row>
    <row r="142" spans="2:11" ht="12.75">
      <c r="B142" s="2"/>
      <c r="C142" s="3"/>
      <c r="D142" s="93"/>
      <c r="E142" s="4" t="s">
        <v>1</v>
      </c>
      <c r="F142" s="4" t="s">
        <v>2</v>
      </c>
      <c r="G142" s="5" t="s">
        <v>3</v>
      </c>
      <c r="H142" s="6" t="s">
        <v>4</v>
      </c>
      <c r="I142" s="74" t="s">
        <v>255</v>
      </c>
      <c r="J142" s="82" t="s">
        <v>259</v>
      </c>
      <c r="K142" s="75" t="s">
        <v>258</v>
      </c>
    </row>
    <row r="143" spans="2:11" ht="38.25">
      <c r="B143" s="7" t="s">
        <v>5</v>
      </c>
      <c r="C143" s="7" t="s">
        <v>6</v>
      </c>
      <c r="D143" s="7" t="s">
        <v>260</v>
      </c>
      <c r="E143" s="7" t="s">
        <v>7</v>
      </c>
      <c r="F143" s="7" t="s">
        <v>8</v>
      </c>
      <c r="G143" s="7" t="s">
        <v>9</v>
      </c>
      <c r="H143" s="7" t="s">
        <v>10</v>
      </c>
      <c r="I143" s="76" t="s">
        <v>254</v>
      </c>
      <c r="J143" s="83" t="s">
        <v>257</v>
      </c>
      <c r="K143" s="77" t="s">
        <v>256</v>
      </c>
    </row>
    <row r="144" spans="2:8" ht="51.75" customHeight="1">
      <c r="B144" s="87" t="s">
        <v>123</v>
      </c>
      <c r="C144" s="87"/>
      <c r="D144" s="7"/>
      <c r="E144" s="9"/>
      <c r="F144" s="9"/>
      <c r="G144" s="7"/>
      <c r="H144" s="7"/>
    </row>
    <row r="145" spans="2:11" ht="66.75" customHeight="1">
      <c r="B145" s="7" t="s">
        <v>12</v>
      </c>
      <c r="C145" s="44" t="s">
        <v>124</v>
      </c>
      <c r="D145" s="36"/>
      <c r="E145" s="11" t="s">
        <v>14</v>
      </c>
      <c r="F145" s="11">
        <v>144</v>
      </c>
      <c r="G145" s="7"/>
      <c r="H145" s="73">
        <f>ROUND(F145*G145,2)</f>
        <v>0</v>
      </c>
      <c r="I145" s="78">
        <f>H145*0.08</f>
        <v>0</v>
      </c>
      <c r="J145" s="84">
        <f>ROUND(K145/F145,2)</f>
        <v>0</v>
      </c>
      <c r="K145" s="80">
        <f>SUM(I145,H145)</f>
        <v>0</v>
      </c>
    </row>
    <row r="146" spans="2:11" ht="48">
      <c r="B146" s="7" t="s">
        <v>15</v>
      </c>
      <c r="C146" s="13" t="s">
        <v>125</v>
      </c>
      <c r="D146" s="24"/>
      <c r="E146" s="9" t="s">
        <v>14</v>
      </c>
      <c r="F146" s="9">
        <v>288</v>
      </c>
      <c r="G146" s="7"/>
      <c r="H146" s="73">
        <f>ROUND(F146*G146,2)</f>
        <v>0</v>
      </c>
      <c r="I146" s="78">
        <f>H146*0.08</f>
        <v>0</v>
      </c>
      <c r="J146" s="84">
        <f>ROUND(K146/F146,2)</f>
        <v>0</v>
      </c>
      <c r="K146" s="80">
        <f>SUM(I146,H146)</f>
        <v>0</v>
      </c>
    </row>
    <row r="147" spans="2:11" ht="48">
      <c r="B147" s="7" t="s">
        <v>17</v>
      </c>
      <c r="C147" s="13" t="s">
        <v>126</v>
      </c>
      <c r="D147" s="97"/>
      <c r="E147" s="25" t="s">
        <v>14</v>
      </c>
      <c r="F147" s="25">
        <v>1000</v>
      </c>
      <c r="G147" s="7"/>
      <c r="H147" s="73">
        <f>ROUND(F147*G147,2)</f>
        <v>0</v>
      </c>
      <c r="I147" s="78">
        <f>H147*0.08</f>
        <v>0</v>
      </c>
      <c r="J147" s="84">
        <f>ROUND(K147/F147,2)</f>
        <v>0</v>
      </c>
      <c r="K147" s="80">
        <f>SUM(I147,H147)</f>
        <v>0</v>
      </c>
    </row>
    <row r="148" spans="2:11" ht="48">
      <c r="B148" s="7" t="s">
        <v>19</v>
      </c>
      <c r="C148" s="45" t="s">
        <v>127</v>
      </c>
      <c r="D148" s="27"/>
      <c r="E148" s="25" t="s">
        <v>14</v>
      </c>
      <c r="F148" s="25">
        <v>1400</v>
      </c>
      <c r="G148" s="7"/>
      <c r="H148" s="73">
        <f>ROUND(F148*G148,2)</f>
        <v>0</v>
      </c>
      <c r="I148" s="78">
        <f>H148*0.08</f>
        <v>0</v>
      </c>
      <c r="J148" s="84">
        <f>ROUND(K148/F148,2)</f>
        <v>0</v>
      </c>
      <c r="K148" s="80">
        <f>SUM(I148,H148)</f>
        <v>0</v>
      </c>
    </row>
    <row r="149" spans="2:11" ht="65.25" customHeight="1">
      <c r="B149" s="7" t="s">
        <v>21</v>
      </c>
      <c r="C149" s="47" t="s">
        <v>128</v>
      </c>
      <c r="D149" s="47"/>
      <c r="E149" s="11" t="s">
        <v>14</v>
      </c>
      <c r="F149" s="11">
        <v>180</v>
      </c>
      <c r="G149" s="7"/>
      <c r="H149" s="73">
        <f>ROUND(F149*G149,2)</f>
        <v>0</v>
      </c>
      <c r="I149" s="78">
        <f>H149*0.08</f>
        <v>0</v>
      </c>
      <c r="J149" s="84">
        <f>ROUND(K149/F149,2)</f>
        <v>0</v>
      </c>
      <c r="K149" s="80">
        <f>SUM(I149,H149)</f>
        <v>0</v>
      </c>
    </row>
    <row r="150" spans="2:8" ht="13.5" customHeight="1">
      <c r="B150" s="91"/>
      <c r="C150" s="91"/>
      <c r="D150" s="91"/>
      <c r="E150" s="91"/>
      <c r="F150" s="91"/>
      <c r="G150" s="28" t="s">
        <v>39</v>
      </c>
      <c r="H150" s="28">
        <f>SUM(H145:H149)</f>
        <v>0</v>
      </c>
    </row>
    <row r="151" spans="2:8" ht="12.75">
      <c r="B151" s="91"/>
      <c r="C151" s="91"/>
      <c r="D151" s="91"/>
      <c r="E151" s="91"/>
      <c r="F151" s="91"/>
      <c r="G151" s="29"/>
      <c r="H151" s="30"/>
    </row>
    <row r="152" spans="2:8" ht="13.5" customHeight="1">
      <c r="B152" s="91"/>
      <c r="C152" s="91"/>
      <c r="D152" s="91"/>
      <c r="E152" s="91"/>
      <c r="F152" s="91"/>
      <c r="G152" s="31"/>
      <c r="H152" s="12"/>
    </row>
    <row r="154" spans="2:8" ht="12.75" customHeight="1">
      <c r="B154" s="34"/>
      <c r="C154" s="34"/>
      <c r="D154" s="34"/>
      <c r="E154" s="34"/>
      <c r="F154" s="34"/>
      <c r="G154" s="34"/>
      <c r="H154" s="34"/>
    </row>
    <row r="155" spans="2:8" ht="18">
      <c r="B155" s="86" t="s">
        <v>129</v>
      </c>
      <c r="C155" s="86"/>
      <c r="D155" s="86"/>
      <c r="E155" s="86"/>
      <c r="F155" s="86"/>
      <c r="G155" s="86"/>
      <c r="H155" s="86"/>
    </row>
    <row r="156" spans="2:11" ht="12.75">
      <c r="B156" s="2"/>
      <c r="C156" s="3"/>
      <c r="D156" s="93"/>
      <c r="E156" s="4" t="s">
        <v>1</v>
      </c>
      <c r="F156" s="4" t="s">
        <v>2</v>
      </c>
      <c r="G156" s="5" t="s">
        <v>3</v>
      </c>
      <c r="H156" s="6" t="s">
        <v>4</v>
      </c>
      <c r="I156" s="74" t="s">
        <v>255</v>
      </c>
      <c r="J156" s="82" t="s">
        <v>259</v>
      </c>
      <c r="K156" s="75" t="s">
        <v>258</v>
      </c>
    </row>
    <row r="157" spans="2:11" ht="38.25">
      <c r="B157" s="7" t="s">
        <v>5</v>
      </c>
      <c r="C157" s="7" t="s">
        <v>6</v>
      </c>
      <c r="D157" s="7" t="s">
        <v>260</v>
      </c>
      <c r="E157" s="7" t="s">
        <v>7</v>
      </c>
      <c r="F157" s="7" t="s">
        <v>8</v>
      </c>
      <c r="G157" s="7" t="s">
        <v>9</v>
      </c>
      <c r="H157" s="7" t="s">
        <v>10</v>
      </c>
      <c r="I157" s="76" t="s">
        <v>254</v>
      </c>
      <c r="J157" s="83" t="s">
        <v>257</v>
      </c>
      <c r="K157" s="77" t="s">
        <v>256</v>
      </c>
    </row>
    <row r="158" spans="2:11" ht="101.25" customHeight="1">
      <c r="B158" s="7" t="s">
        <v>12</v>
      </c>
      <c r="C158" s="48" t="s">
        <v>130</v>
      </c>
      <c r="D158" s="105"/>
      <c r="E158" s="11" t="s">
        <v>14</v>
      </c>
      <c r="F158" s="11">
        <v>600</v>
      </c>
      <c r="G158" s="7"/>
      <c r="H158" s="73">
        <f>ROUND(F158*G158,2)</f>
        <v>0</v>
      </c>
      <c r="I158" s="78">
        <f>H158*0.08</f>
        <v>0</v>
      </c>
      <c r="J158" s="84">
        <f>ROUND(K158/F158,2)</f>
        <v>0</v>
      </c>
      <c r="K158" s="80">
        <f>SUM(I158,H158)</f>
        <v>0</v>
      </c>
    </row>
    <row r="159" spans="2:11" ht="48">
      <c r="B159" s="7" t="s">
        <v>15</v>
      </c>
      <c r="C159" s="49" t="s">
        <v>131</v>
      </c>
      <c r="D159" s="106"/>
      <c r="E159" s="25" t="s">
        <v>14</v>
      </c>
      <c r="F159" s="25">
        <v>72</v>
      </c>
      <c r="G159" s="7"/>
      <c r="H159" s="73">
        <f>ROUND(F159*G159,2)</f>
        <v>0</v>
      </c>
      <c r="I159" s="78">
        <f>H159*0.08</f>
        <v>0</v>
      </c>
      <c r="J159" s="84">
        <f>ROUND(K159/F159,2)</f>
        <v>0</v>
      </c>
      <c r="K159" s="80">
        <f>SUM(I159,H159)</f>
        <v>0</v>
      </c>
    </row>
    <row r="160" spans="2:8" ht="13.5" customHeight="1">
      <c r="B160" s="91"/>
      <c r="C160" s="91"/>
      <c r="D160" s="91"/>
      <c r="E160" s="91"/>
      <c r="F160" s="91"/>
      <c r="G160" s="28" t="s">
        <v>39</v>
      </c>
      <c r="H160" s="28">
        <f>SUM(H158:H159)</f>
        <v>0</v>
      </c>
    </row>
    <row r="161" spans="2:8" ht="12.75">
      <c r="B161" s="91"/>
      <c r="C161" s="91"/>
      <c r="D161" s="91"/>
      <c r="E161" s="91"/>
      <c r="F161" s="91"/>
      <c r="G161" s="29"/>
      <c r="H161" s="30"/>
    </row>
    <row r="162" spans="2:8" ht="13.5" customHeight="1">
      <c r="B162" s="91"/>
      <c r="C162" s="91"/>
      <c r="D162" s="91"/>
      <c r="E162" s="91"/>
      <c r="F162" s="91"/>
      <c r="G162" s="31"/>
      <c r="H162" s="12"/>
    </row>
    <row r="163" spans="2:8" ht="12.75" customHeight="1">
      <c r="B163" s="34"/>
      <c r="C163" s="34"/>
      <c r="D163" s="34"/>
      <c r="E163" s="34"/>
      <c r="F163" s="34"/>
      <c r="G163" s="34"/>
      <c r="H163" s="34"/>
    </row>
    <row r="164" spans="2:8" ht="18">
      <c r="B164" s="86" t="s">
        <v>132</v>
      </c>
      <c r="C164" s="86"/>
      <c r="D164" s="86"/>
      <c r="E164" s="86"/>
      <c r="F164" s="86"/>
      <c r="G164" s="86"/>
      <c r="H164" s="86"/>
    </row>
    <row r="165" spans="2:11" ht="12.75">
      <c r="B165" s="2"/>
      <c r="C165" s="3"/>
      <c r="D165" s="93"/>
      <c r="E165" s="4" t="s">
        <v>1</v>
      </c>
      <c r="F165" s="4" t="s">
        <v>2</v>
      </c>
      <c r="G165" s="5" t="s">
        <v>3</v>
      </c>
      <c r="H165" s="6" t="s">
        <v>4</v>
      </c>
      <c r="I165" s="74" t="s">
        <v>255</v>
      </c>
      <c r="J165" s="82" t="s">
        <v>259</v>
      </c>
      <c r="K165" s="75" t="s">
        <v>258</v>
      </c>
    </row>
    <row r="166" spans="2:11" ht="38.25">
      <c r="B166" s="7" t="s">
        <v>5</v>
      </c>
      <c r="C166" s="7" t="s">
        <v>6</v>
      </c>
      <c r="D166" s="7" t="s">
        <v>260</v>
      </c>
      <c r="E166" s="7" t="s">
        <v>7</v>
      </c>
      <c r="F166" s="7" t="s">
        <v>8</v>
      </c>
      <c r="G166" s="7" t="s">
        <v>9</v>
      </c>
      <c r="H166" s="7" t="s">
        <v>10</v>
      </c>
      <c r="I166" s="76" t="s">
        <v>254</v>
      </c>
      <c r="J166" s="83" t="s">
        <v>257</v>
      </c>
      <c r="K166" s="77" t="s">
        <v>256</v>
      </c>
    </row>
    <row r="167" spans="2:11" ht="99.75" customHeight="1">
      <c r="B167" s="7" t="s">
        <v>12</v>
      </c>
      <c r="C167" s="50" t="s">
        <v>133</v>
      </c>
      <c r="D167" s="107"/>
      <c r="E167" s="11" t="s">
        <v>14</v>
      </c>
      <c r="F167" s="11">
        <v>2000</v>
      </c>
      <c r="G167" s="7"/>
      <c r="H167" s="73">
        <f>ROUND(F167*G167,2)</f>
        <v>0</v>
      </c>
      <c r="I167" s="78">
        <f>H167*0.08</f>
        <v>0</v>
      </c>
      <c r="J167" s="84">
        <f>ROUND(K167/F167,2)</f>
        <v>0</v>
      </c>
      <c r="K167" s="80">
        <f>SUM(I167,H167)</f>
        <v>0</v>
      </c>
    </row>
    <row r="168" spans="2:11" ht="99.75" customHeight="1">
      <c r="B168" s="7" t="s">
        <v>15</v>
      </c>
      <c r="C168" s="51" t="s">
        <v>134</v>
      </c>
      <c r="D168" s="108"/>
      <c r="E168" s="9" t="s">
        <v>14</v>
      </c>
      <c r="F168" s="9">
        <v>72</v>
      </c>
      <c r="G168" s="7"/>
      <c r="H168" s="73">
        <f>ROUND(F168*G168,2)</f>
        <v>0</v>
      </c>
      <c r="I168" s="78">
        <f>H168*0.08</f>
        <v>0</v>
      </c>
      <c r="J168" s="84">
        <f>ROUND(K168/F168,2)</f>
        <v>0</v>
      </c>
      <c r="K168" s="80">
        <f>SUM(I168,H168)</f>
        <v>0</v>
      </c>
    </row>
    <row r="169" spans="2:11" ht="99.75" customHeight="1">
      <c r="B169" s="7" t="s">
        <v>17</v>
      </c>
      <c r="C169" s="51" t="s">
        <v>135</v>
      </c>
      <c r="D169" s="109"/>
      <c r="E169" s="25" t="s">
        <v>14</v>
      </c>
      <c r="F169" s="25">
        <v>72</v>
      </c>
      <c r="G169" s="7"/>
      <c r="H169" s="73">
        <f>ROUND(F169*G169,2)</f>
        <v>0</v>
      </c>
      <c r="I169" s="78">
        <f>H169*0.08</f>
        <v>0</v>
      </c>
      <c r="J169" s="84">
        <f>ROUND(K169/F169,2)</f>
        <v>0</v>
      </c>
      <c r="K169" s="80">
        <f>SUM(I169,H169)</f>
        <v>0</v>
      </c>
    </row>
    <row r="170" spans="2:11" ht="99.75" customHeight="1">
      <c r="B170" s="7" t="s">
        <v>19</v>
      </c>
      <c r="C170" s="51" t="s">
        <v>136</v>
      </c>
      <c r="D170" s="109"/>
      <c r="E170" s="25" t="s">
        <v>14</v>
      </c>
      <c r="F170" s="25">
        <v>72</v>
      </c>
      <c r="G170" s="7"/>
      <c r="H170" s="73">
        <f>ROUND(F170*G170,2)</f>
        <v>0</v>
      </c>
      <c r="I170" s="78">
        <f>H170*0.08</f>
        <v>0</v>
      </c>
      <c r="J170" s="84">
        <f>ROUND(K170/F170,2)</f>
        <v>0</v>
      </c>
      <c r="K170" s="80">
        <f>SUM(I170,H170)</f>
        <v>0</v>
      </c>
    </row>
    <row r="171" spans="2:8" ht="13.5" customHeight="1">
      <c r="B171" s="91"/>
      <c r="C171" s="91"/>
      <c r="D171" s="91"/>
      <c r="E171" s="91"/>
      <c r="F171" s="91"/>
      <c r="G171" s="28" t="s">
        <v>39</v>
      </c>
      <c r="H171" s="28">
        <f>SUM(H167:H170)</f>
        <v>0</v>
      </c>
    </row>
    <row r="172" spans="2:8" ht="12.75">
      <c r="B172" s="91"/>
      <c r="C172" s="91"/>
      <c r="D172" s="91"/>
      <c r="E172" s="91"/>
      <c r="F172" s="91"/>
      <c r="G172" s="29"/>
      <c r="H172" s="30"/>
    </row>
    <row r="174" spans="2:8" ht="12.75" customHeight="1">
      <c r="B174" s="34"/>
      <c r="C174" s="34"/>
      <c r="D174" s="34"/>
      <c r="E174" s="34"/>
      <c r="F174" s="34"/>
      <c r="G174" s="34"/>
      <c r="H174" s="34"/>
    </row>
    <row r="175" spans="2:8" ht="18">
      <c r="B175" s="86" t="s">
        <v>137</v>
      </c>
      <c r="C175" s="86"/>
      <c r="D175" s="86"/>
      <c r="E175" s="86"/>
      <c r="F175" s="86"/>
      <c r="G175" s="86"/>
      <c r="H175" s="86"/>
    </row>
    <row r="176" spans="2:11" ht="12.75">
      <c r="B176" s="2"/>
      <c r="C176" s="3"/>
      <c r="D176" s="93"/>
      <c r="E176" s="4" t="s">
        <v>1</v>
      </c>
      <c r="F176" s="4" t="s">
        <v>2</v>
      </c>
      <c r="G176" s="5" t="s">
        <v>3</v>
      </c>
      <c r="H176" s="6" t="s">
        <v>4</v>
      </c>
      <c r="I176" s="74" t="s">
        <v>255</v>
      </c>
      <c r="J176" s="82" t="s">
        <v>259</v>
      </c>
      <c r="K176" s="75" t="s">
        <v>258</v>
      </c>
    </row>
    <row r="177" spans="2:11" ht="38.25">
      <c r="B177" s="7" t="s">
        <v>5</v>
      </c>
      <c r="C177" s="7" t="s">
        <v>6</v>
      </c>
      <c r="D177" s="7" t="s">
        <v>260</v>
      </c>
      <c r="E177" s="7" t="s">
        <v>7</v>
      </c>
      <c r="F177" s="7" t="s">
        <v>8</v>
      </c>
      <c r="G177" s="7" t="s">
        <v>9</v>
      </c>
      <c r="H177" s="7" t="s">
        <v>10</v>
      </c>
      <c r="I177" s="76" t="s">
        <v>254</v>
      </c>
      <c r="J177" s="83" t="s">
        <v>257</v>
      </c>
      <c r="K177" s="77" t="s">
        <v>256</v>
      </c>
    </row>
    <row r="178" spans="2:8" ht="78" customHeight="1">
      <c r="B178" s="87" t="s">
        <v>138</v>
      </c>
      <c r="C178" s="87"/>
      <c r="D178" s="7"/>
      <c r="E178" s="9"/>
      <c r="F178" s="9"/>
      <c r="G178" s="7"/>
      <c r="H178" s="7"/>
    </row>
    <row r="179" spans="2:11" ht="60.75" customHeight="1">
      <c r="B179" s="7" t="s">
        <v>12</v>
      </c>
      <c r="C179" s="45" t="s">
        <v>139</v>
      </c>
      <c r="D179" s="27"/>
      <c r="E179" s="11" t="s">
        <v>14</v>
      </c>
      <c r="F179" s="11">
        <v>600</v>
      </c>
      <c r="G179" s="7"/>
      <c r="H179" s="73">
        <f>ROUND(F179*G179,2)</f>
        <v>0</v>
      </c>
      <c r="I179" s="78">
        <f>H179*0.08</f>
        <v>0</v>
      </c>
      <c r="J179" s="84">
        <f>ROUND(K179/F179,2)</f>
        <v>0</v>
      </c>
      <c r="K179" s="80">
        <f>SUM(I179,H179)</f>
        <v>0</v>
      </c>
    </row>
    <row r="180" spans="2:11" ht="36">
      <c r="B180" s="7" t="s">
        <v>15</v>
      </c>
      <c r="C180" s="44" t="s">
        <v>140</v>
      </c>
      <c r="D180" s="36"/>
      <c r="E180" s="9" t="s">
        <v>14</v>
      </c>
      <c r="F180" s="9">
        <v>2400</v>
      </c>
      <c r="G180" s="7"/>
      <c r="H180" s="73">
        <f>ROUND(F180*G180,2)</f>
        <v>0</v>
      </c>
      <c r="I180" s="78">
        <f>H180*0.08</f>
        <v>0</v>
      </c>
      <c r="J180" s="84">
        <f>ROUND(K180/F180,2)</f>
        <v>0</v>
      </c>
      <c r="K180" s="80">
        <f>SUM(I180,H180)</f>
        <v>0</v>
      </c>
    </row>
    <row r="181" spans="2:11" ht="36">
      <c r="B181" s="7" t="s">
        <v>17</v>
      </c>
      <c r="C181" s="13" t="s">
        <v>141</v>
      </c>
      <c r="D181" s="97"/>
      <c r="E181" s="25" t="s">
        <v>14</v>
      </c>
      <c r="F181" s="25">
        <v>360</v>
      </c>
      <c r="G181" s="7"/>
      <c r="H181" s="73">
        <f>ROUND(F181*G181,2)</f>
        <v>0</v>
      </c>
      <c r="I181" s="78">
        <f>H181*0.08</f>
        <v>0</v>
      </c>
      <c r="J181" s="84">
        <f>ROUND(K181/F181,2)</f>
        <v>0</v>
      </c>
      <c r="K181" s="80">
        <f>SUM(I181,H181)</f>
        <v>0</v>
      </c>
    </row>
    <row r="182" spans="2:11" ht="54.75" customHeight="1">
      <c r="B182" s="7" t="s">
        <v>21</v>
      </c>
      <c r="C182" s="52" t="s">
        <v>142</v>
      </c>
      <c r="D182" s="104"/>
      <c r="E182" s="25" t="s">
        <v>14</v>
      </c>
      <c r="F182" s="25">
        <v>2000</v>
      </c>
      <c r="G182" s="7"/>
      <c r="H182" s="73">
        <f>ROUND(F182*G182,2)</f>
        <v>0</v>
      </c>
      <c r="I182" s="78">
        <f>H182*0.08</f>
        <v>0</v>
      </c>
      <c r="J182" s="84">
        <f>ROUND(K182/F182,2)</f>
        <v>0</v>
      </c>
      <c r="K182" s="80">
        <f>SUM(I182,H182)</f>
        <v>0</v>
      </c>
    </row>
    <row r="183" spans="2:11" ht="54.75" customHeight="1">
      <c r="B183" s="53" t="s">
        <v>23</v>
      </c>
      <c r="C183" s="54" t="s">
        <v>143</v>
      </c>
      <c r="D183" s="110"/>
      <c r="E183" s="55" t="s">
        <v>14</v>
      </c>
      <c r="F183" s="55">
        <v>60</v>
      </c>
      <c r="G183" s="56"/>
      <c r="H183" s="73">
        <f>ROUND(F183*G183,2)</f>
        <v>0</v>
      </c>
      <c r="I183" s="78">
        <f>H183*0.08</f>
        <v>0</v>
      </c>
      <c r="J183" s="84">
        <f>ROUND(K183/F183,2)</f>
        <v>0</v>
      </c>
      <c r="K183" s="80">
        <f>SUM(I183,H183)</f>
        <v>0</v>
      </c>
    </row>
    <row r="184" spans="2:8" ht="13.5" customHeight="1">
      <c r="B184" s="91"/>
      <c r="C184" s="91"/>
      <c r="D184" s="91"/>
      <c r="E184" s="91"/>
      <c r="F184" s="91"/>
      <c r="G184" s="28" t="s">
        <v>39</v>
      </c>
      <c r="H184" s="28">
        <f>SUM(H179:H183)</f>
        <v>0</v>
      </c>
    </row>
    <row r="185" spans="2:8" ht="12.75">
      <c r="B185" s="91"/>
      <c r="C185" s="91"/>
      <c r="D185" s="91"/>
      <c r="E185" s="91"/>
      <c r="F185" s="91"/>
      <c r="G185" s="29"/>
      <c r="H185" s="30"/>
    </row>
    <row r="187" spans="2:8" ht="12.75" customHeight="1">
      <c r="B187" s="34"/>
      <c r="C187" s="34"/>
      <c r="D187" s="34"/>
      <c r="E187" s="34"/>
      <c r="F187" s="34"/>
      <c r="G187" s="34"/>
      <c r="H187" s="34"/>
    </row>
    <row r="188" spans="2:8" ht="18">
      <c r="B188" s="86" t="s">
        <v>144</v>
      </c>
      <c r="C188" s="86"/>
      <c r="D188" s="86"/>
      <c r="E188" s="86"/>
      <c r="F188" s="86"/>
      <c r="G188" s="86"/>
      <c r="H188" s="86"/>
    </row>
    <row r="189" spans="2:11" ht="12.75">
      <c r="B189" s="2"/>
      <c r="C189" s="3"/>
      <c r="D189" s="93"/>
      <c r="E189" s="4" t="s">
        <v>1</v>
      </c>
      <c r="F189" s="4" t="s">
        <v>2</v>
      </c>
      <c r="G189" s="5" t="s">
        <v>3</v>
      </c>
      <c r="H189" s="6" t="s">
        <v>4</v>
      </c>
      <c r="I189" s="74" t="s">
        <v>255</v>
      </c>
      <c r="J189" s="82" t="s">
        <v>259</v>
      </c>
      <c r="K189" s="75" t="s">
        <v>258</v>
      </c>
    </row>
    <row r="190" spans="2:11" ht="38.25">
      <c r="B190" s="7" t="s">
        <v>5</v>
      </c>
      <c r="C190" s="7" t="s">
        <v>6</v>
      </c>
      <c r="D190" s="7" t="s">
        <v>260</v>
      </c>
      <c r="E190" s="7" t="s">
        <v>7</v>
      </c>
      <c r="F190" s="7" t="s">
        <v>8</v>
      </c>
      <c r="G190" s="7" t="s">
        <v>9</v>
      </c>
      <c r="H190" s="7" t="s">
        <v>10</v>
      </c>
      <c r="I190" s="76" t="s">
        <v>254</v>
      </c>
      <c r="J190" s="83" t="s">
        <v>257</v>
      </c>
      <c r="K190" s="77" t="s">
        <v>256</v>
      </c>
    </row>
    <row r="191" spans="2:8" ht="45" customHeight="1">
      <c r="B191" s="87" t="s">
        <v>145</v>
      </c>
      <c r="C191" s="87"/>
      <c r="D191" s="7"/>
      <c r="E191" s="9"/>
      <c r="F191" s="9"/>
      <c r="G191" s="7"/>
      <c r="H191" s="7"/>
    </row>
    <row r="192" spans="2:11" ht="63" customHeight="1">
      <c r="B192" s="7" t="s">
        <v>12</v>
      </c>
      <c r="C192" s="58" t="s">
        <v>146</v>
      </c>
      <c r="D192" s="111"/>
      <c r="E192" s="9" t="s">
        <v>14</v>
      </c>
      <c r="F192" s="11">
        <v>1980</v>
      </c>
      <c r="G192" s="7"/>
      <c r="H192" s="73">
        <f>ROUND(F192*G192,2)</f>
        <v>0</v>
      </c>
      <c r="I192" s="78">
        <f>H192*0.08</f>
        <v>0</v>
      </c>
      <c r="J192" s="84">
        <f>ROUND(K192/F192,2)</f>
        <v>0</v>
      </c>
      <c r="K192" s="80">
        <f>SUM(I192,H192)</f>
        <v>0</v>
      </c>
    </row>
    <row r="193" spans="2:8" ht="13.5" customHeight="1">
      <c r="B193" s="91"/>
      <c r="C193" s="91"/>
      <c r="D193" s="91"/>
      <c r="E193" s="91"/>
      <c r="F193" s="91"/>
      <c r="G193" s="28" t="s">
        <v>39</v>
      </c>
      <c r="H193" s="28">
        <f>SUM(H192)</f>
        <v>0</v>
      </c>
    </row>
    <row r="194" spans="2:8" ht="12.75">
      <c r="B194" s="91"/>
      <c r="C194" s="91"/>
      <c r="D194" s="91"/>
      <c r="E194" s="91"/>
      <c r="F194" s="91"/>
      <c r="G194" s="29"/>
      <c r="H194" s="30"/>
    </row>
    <row r="195" spans="2:8" ht="13.5" customHeight="1">
      <c r="B195" s="91"/>
      <c r="C195" s="91"/>
      <c r="D195" s="91"/>
      <c r="E195" s="91"/>
      <c r="F195" s="91"/>
      <c r="G195" s="31"/>
      <c r="H195" s="12"/>
    </row>
    <row r="197" spans="2:8" ht="12.75" customHeight="1">
      <c r="B197" s="34"/>
      <c r="C197" s="34"/>
      <c r="D197" s="34"/>
      <c r="E197" s="34"/>
      <c r="F197" s="34"/>
      <c r="G197" s="34"/>
      <c r="H197" s="34"/>
    </row>
    <row r="198" spans="2:8" ht="18">
      <c r="B198" s="86" t="s">
        <v>147</v>
      </c>
      <c r="C198" s="86"/>
      <c r="D198" s="86"/>
      <c r="E198" s="86"/>
      <c r="F198" s="86"/>
      <c r="G198" s="86"/>
      <c r="H198" s="86"/>
    </row>
    <row r="199" spans="2:11" ht="12.75">
      <c r="B199" s="2"/>
      <c r="C199" s="3"/>
      <c r="D199" s="93"/>
      <c r="E199" s="4" t="s">
        <v>1</v>
      </c>
      <c r="F199" s="4" t="s">
        <v>2</v>
      </c>
      <c r="G199" s="5" t="s">
        <v>3</v>
      </c>
      <c r="H199" s="6" t="s">
        <v>4</v>
      </c>
      <c r="I199" s="74" t="s">
        <v>255</v>
      </c>
      <c r="J199" s="82" t="s">
        <v>259</v>
      </c>
      <c r="K199" s="75" t="s">
        <v>258</v>
      </c>
    </row>
    <row r="200" spans="2:11" ht="38.25">
      <c r="B200" s="7" t="s">
        <v>5</v>
      </c>
      <c r="C200" s="7" t="s">
        <v>6</v>
      </c>
      <c r="D200" s="7" t="s">
        <v>260</v>
      </c>
      <c r="E200" s="7" t="s">
        <v>7</v>
      </c>
      <c r="F200" s="7" t="s">
        <v>8</v>
      </c>
      <c r="G200" s="7" t="s">
        <v>9</v>
      </c>
      <c r="H200" s="7" t="s">
        <v>10</v>
      </c>
      <c r="I200" s="76" t="s">
        <v>254</v>
      </c>
      <c r="J200" s="83" t="s">
        <v>257</v>
      </c>
      <c r="K200" s="77" t="s">
        <v>256</v>
      </c>
    </row>
    <row r="201" spans="2:8" ht="84.75" customHeight="1">
      <c r="B201" s="87" t="s">
        <v>148</v>
      </c>
      <c r="C201" s="87"/>
      <c r="D201" s="7"/>
      <c r="E201" s="9"/>
      <c r="F201" s="9"/>
      <c r="G201" s="7"/>
      <c r="H201" s="7"/>
    </row>
    <row r="202" spans="2:11" ht="69" customHeight="1">
      <c r="B202" s="7" t="s">
        <v>12</v>
      </c>
      <c r="C202" s="44" t="s">
        <v>149</v>
      </c>
      <c r="D202" s="36"/>
      <c r="E202" s="9" t="s">
        <v>14</v>
      </c>
      <c r="F202" s="11">
        <v>672</v>
      </c>
      <c r="G202" s="7"/>
      <c r="H202" s="73">
        <f>ROUND(F202*G202,2)</f>
        <v>0</v>
      </c>
      <c r="I202" s="78">
        <f>H202*0.08</f>
        <v>0</v>
      </c>
      <c r="J202" s="84">
        <f>ROUND(K202/F202,2)</f>
        <v>0</v>
      </c>
      <c r="K202" s="80">
        <f>SUM(I202,H202)</f>
        <v>0</v>
      </c>
    </row>
    <row r="203" spans="2:8" ht="13.5" customHeight="1">
      <c r="B203" s="91"/>
      <c r="C203" s="91"/>
      <c r="D203" s="91"/>
      <c r="E203" s="91"/>
      <c r="F203" s="91"/>
      <c r="G203" s="28" t="s">
        <v>39</v>
      </c>
      <c r="H203" s="28">
        <f>SUM(H202)</f>
        <v>0</v>
      </c>
    </row>
    <row r="204" spans="2:8" ht="12.75">
      <c r="B204" s="91"/>
      <c r="C204" s="91"/>
      <c r="D204" s="91"/>
      <c r="E204" s="91"/>
      <c r="F204" s="91"/>
      <c r="G204" s="29"/>
      <c r="H204" s="30"/>
    </row>
    <row r="205" spans="2:8" ht="13.5" customHeight="1">
      <c r="B205" s="91"/>
      <c r="C205" s="91"/>
      <c r="D205" s="91"/>
      <c r="E205" s="91"/>
      <c r="F205" s="91"/>
      <c r="G205" s="31"/>
      <c r="H205" s="12"/>
    </row>
    <row r="208" spans="2:8" ht="12.75" customHeight="1">
      <c r="B208" s="34"/>
      <c r="C208" s="34"/>
      <c r="D208" s="34"/>
      <c r="E208" s="34"/>
      <c r="F208" s="34"/>
      <c r="G208" s="34"/>
      <c r="H208" s="34"/>
    </row>
    <row r="209" spans="2:8" ht="18">
      <c r="B209" s="86" t="s">
        <v>150</v>
      </c>
      <c r="C209" s="86"/>
      <c r="D209" s="86"/>
      <c r="E209" s="86"/>
      <c r="F209" s="86"/>
      <c r="G209" s="86"/>
      <c r="H209" s="86"/>
    </row>
    <row r="210" spans="2:11" ht="12.75">
      <c r="B210" s="2"/>
      <c r="C210" s="3"/>
      <c r="D210" s="93"/>
      <c r="E210" s="4" t="s">
        <v>1</v>
      </c>
      <c r="F210" s="4" t="s">
        <v>2</v>
      </c>
      <c r="G210" s="5" t="s">
        <v>3</v>
      </c>
      <c r="H210" s="6" t="s">
        <v>4</v>
      </c>
      <c r="I210" s="74" t="s">
        <v>255</v>
      </c>
      <c r="J210" s="82" t="s">
        <v>259</v>
      </c>
      <c r="K210" s="75" t="s">
        <v>258</v>
      </c>
    </row>
    <row r="211" spans="2:11" ht="38.25">
      <c r="B211" s="7" t="s">
        <v>5</v>
      </c>
      <c r="C211" s="7" t="s">
        <v>6</v>
      </c>
      <c r="D211" s="7" t="s">
        <v>260</v>
      </c>
      <c r="E211" s="7" t="s">
        <v>7</v>
      </c>
      <c r="F211" s="7" t="s">
        <v>8</v>
      </c>
      <c r="G211" s="7" t="s">
        <v>9</v>
      </c>
      <c r="H211" s="7" t="s">
        <v>10</v>
      </c>
      <c r="I211" s="76" t="s">
        <v>254</v>
      </c>
      <c r="J211" s="83" t="s">
        <v>257</v>
      </c>
      <c r="K211" s="77" t="s">
        <v>256</v>
      </c>
    </row>
    <row r="212" spans="2:8" ht="83.25" customHeight="1">
      <c r="B212" s="87" t="s">
        <v>151</v>
      </c>
      <c r="C212" s="87"/>
      <c r="D212" s="7"/>
      <c r="E212" s="9"/>
      <c r="F212" s="9"/>
      <c r="G212" s="7"/>
      <c r="H212" s="7"/>
    </row>
    <row r="213" spans="2:11" ht="62.25" customHeight="1">
      <c r="B213" s="7" t="s">
        <v>12</v>
      </c>
      <c r="C213" s="13" t="s">
        <v>152</v>
      </c>
      <c r="D213" s="24"/>
      <c r="E213" s="9" t="s">
        <v>14</v>
      </c>
      <c r="F213" s="9">
        <v>2400</v>
      </c>
      <c r="G213" s="7"/>
      <c r="H213" s="73">
        <f>ROUND(F213*G213,2)</f>
        <v>0</v>
      </c>
      <c r="I213" s="78">
        <f>H213*0.08</f>
        <v>0</v>
      </c>
      <c r="J213" s="84">
        <f>ROUND(K213/F213,2)</f>
        <v>0</v>
      </c>
      <c r="K213" s="80">
        <f>SUM(I213,H213)</f>
        <v>0</v>
      </c>
    </row>
    <row r="214" spans="2:11" ht="56.25" customHeight="1">
      <c r="B214" s="7" t="s">
        <v>15</v>
      </c>
      <c r="C214" s="13" t="s">
        <v>153</v>
      </c>
      <c r="D214" s="24"/>
      <c r="E214" s="9" t="s">
        <v>14</v>
      </c>
      <c r="F214" s="25">
        <v>1224</v>
      </c>
      <c r="G214" s="7"/>
      <c r="H214" s="73">
        <f>ROUND(F214*G214,2)</f>
        <v>0</v>
      </c>
      <c r="I214" s="78">
        <f>H214*0.08</f>
        <v>0</v>
      </c>
      <c r="J214" s="84">
        <f>ROUND(K214/F214,2)</f>
        <v>0</v>
      </c>
      <c r="K214" s="80">
        <f>SUM(I214,H214)</f>
        <v>0</v>
      </c>
    </row>
    <row r="215" spans="2:11" ht="36">
      <c r="B215" s="7" t="s">
        <v>17</v>
      </c>
      <c r="C215" s="33" t="s">
        <v>154</v>
      </c>
      <c r="D215" s="98"/>
      <c r="E215" s="9" t="s">
        <v>14</v>
      </c>
      <c r="F215" s="25">
        <v>1400</v>
      </c>
      <c r="G215" s="7"/>
      <c r="H215" s="73">
        <f>ROUND(F215*G215,2)</f>
        <v>0</v>
      </c>
      <c r="I215" s="78">
        <f>H215*0.08</f>
        <v>0</v>
      </c>
      <c r="J215" s="84">
        <f>ROUND(K215/F215,2)</f>
        <v>0</v>
      </c>
      <c r="K215" s="80">
        <f>SUM(I215,H215)</f>
        <v>0</v>
      </c>
    </row>
    <row r="216" spans="2:8" ht="13.5" customHeight="1">
      <c r="B216" s="91"/>
      <c r="C216" s="91"/>
      <c r="D216" s="91"/>
      <c r="E216" s="91"/>
      <c r="F216" s="91"/>
      <c r="G216" s="28" t="s">
        <v>39</v>
      </c>
      <c r="H216" s="28">
        <f>SUM(H213:H215)</f>
        <v>0</v>
      </c>
    </row>
    <row r="217" spans="2:8" ht="12.75">
      <c r="B217" s="91"/>
      <c r="C217" s="91"/>
      <c r="D217" s="91"/>
      <c r="E217" s="91"/>
      <c r="F217" s="91"/>
      <c r="G217" s="29"/>
      <c r="H217" s="30"/>
    </row>
    <row r="218" spans="2:8" ht="13.5" customHeight="1">
      <c r="B218" s="91"/>
      <c r="C218" s="91"/>
      <c r="D218" s="91"/>
      <c r="E218" s="91"/>
      <c r="F218" s="91"/>
      <c r="G218" s="31"/>
      <c r="H218" s="12"/>
    </row>
    <row r="221" spans="2:8" ht="12.75" customHeight="1">
      <c r="B221" s="34"/>
      <c r="C221" s="34"/>
      <c r="D221" s="34"/>
      <c r="E221" s="34"/>
      <c r="F221" s="34"/>
      <c r="G221" s="34"/>
      <c r="H221" s="34"/>
    </row>
    <row r="222" spans="2:8" ht="18">
      <c r="B222" s="86" t="s">
        <v>155</v>
      </c>
      <c r="C222" s="86"/>
      <c r="D222" s="86"/>
      <c r="E222" s="86"/>
      <c r="F222" s="86"/>
      <c r="G222" s="86"/>
      <c r="H222" s="86"/>
    </row>
    <row r="223" spans="2:11" ht="12.75">
      <c r="B223" s="2"/>
      <c r="C223" s="3"/>
      <c r="D223" s="93"/>
      <c r="E223" s="4" t="s">
        <v>1</v>
      </c>
      <c r="F223" s="4" t="s">
        <v>2</v>
      </c>
      <c r="G223" s="5" t="s">
        <v>3</v>
      </c>
      <c r="H223" s="6" t="s">
        <v>4</v>
      </c>
      <c r="I223" s="74" t="s">
        <v>255</v>
      </c>
      <c r="J223" s="82" t="s">
        <v>259</v>
      </c>
      <c r="K223" s="75" t="s">
        <v>258</v>
      </c>
    </row>
    <row r="224" spans="2:11" ht="38.25">
      <c r="B224" s="7" t="s">
        <v>5</v>
      </c>
      <c r="C224" s="7" t="s">
        <v>6</v>
      </c>
      <c r="D224" s="7" t="s">
        <v>260</v>
      </c>
      <c r="E224" s="7" t="s">
        <v>7</v>
      </c>
      <c r="F224" s="7" t="s">
        <v>8</v>
      </c>
      <c r="G224" s="7" t="s">
        <v>9</v>
      </c>
      <c r="H224" s="7" t="s">
        <v>10</v>
      </c>
      <c r="I224" s="76" t="s">
        <v>254</v>
      </c>
      <c r="J224" s="83" t="s">
        <v>257</v>
      </c>
      <c r="K224" s="77" t="s">
        <v>256</v>
      </c>
    </row>
    <row r="225" spans="2:8" ht="23.25" customHeight="1">
      <c r="B225" s="87" t="s">
        <v>156</v>
      </c>
      <c r="C225" s="87"/>
      <c r="D225" s="7"/>
      <c r="E225" s="9"/>
      <c r="F225" s="9"/>
      <c r="G225" s="7"/>
      <c r="H225" s="7"/>
    </row>
    <row r="226" spans="2:11" ht="36">
      <c r="B226" s="7" t="s">
        <v>12</v>
      </c>
      <c r="C226" s="44" t="s">
        <v>157</v>
      </c>
      <c r="D226" s="36"/>
      <c r="E226" s="9" t="s">
        <v>14</v>
      </c>
      <c r="F226" s="11">
        <v>396</v>
      </c>
      <c r="G226" s="7"/>
      <c r="H226" s="73">
        <f aca="true" t="shared" si="12" ref="H226:H237">ROUND(F226*G226,2)</f>
        <v>0</v>
      </c>
      <c r="I226" s="78">
        <f aca="true" t="shared" si="13" ref="I226:I237">H226*0.08</f>
        <v>0</v>
      </c>
      <c r="J226" s="84">
        <f aca="true" t="shared" si="14" ref="J226:J237">ROUND(K226/F226,2)</f>
        <v>0</v>
      </c>
      <c r="K226" s="80">
        <f aca="true" t="shared" si="15" ref="K226:K237">SUM(I226,H226)</f>
        <v>0</v>
      </c>
    </row>
    <row r="227" spans="2:11" ht="54.75" customHeight="1">
      <c r="B227" s="7" t="s">
        <v>15</v>
      </c>
      <c r="C227" s="13" t="s">
        <v>158</v>
      </c>
      <c r="D227" s="24"/>
      <c r="E227" s="9" t="s">
        <v>14</v>
      </c>
      <c r="F227" s="11">
        <v>960</v>
      </c>
      <c r="G227" s="7"/>
      <c r="H227" s="73">
        <f t="shared" si="12"/>
        <v>0</v>
      </c>
      <c r="I227" s="78">
        <f t="shared" si="13"/>
        <v>0</v>
      </c>
      <c r="J227" s="84">
        <f t="shared" si="14"/>
        <v>0</v>
      </c>
      <c r="K227" s="80">
        <f t="shared" si="15"/>
        <v>0</v>
      </c>
    </row>
    <row r="228" spans="2:11" ht="36">
      <c r="B228" s="7" t="s">
        <v>17</v>
      </c>
      <c r="C228" s="13" t="s">
        <v>159</v>
      </c>
      <c r="D228" s="24"/>
      <c r="E228" s="9" t="s">
        <v>14</v>
      </c>
      <c r="F228" s="11">
        <v>600</v>
      </c>
      <c r="G228" s="7"/>
      <c r="H228" s="73">
        <f t="shared" si="12"/>
        <v>0</v>
      </c>
      <c r="I228" s="78">
        <f t="shared" si="13"/>
        <v>0</v>
      </c>
      <c r="J228" s="84">
        <f t="shared" si="14"/>
        <v>0</v>
      </c>
      <c r="K228" s="80">
        <f t="shared" si="15"/>
        <v>0</v>
      </c>
    </row>
    <row r="229" spans="2:11" ht="59.25" customHeight="1">
      <c r="B229" s="7" t="s">
        <v>19</v>
      </c>
      <c r="C229" s="45" t="s">
        <v>160</v>
      </c>
      <c r="D229" s="27"/>
      <c r="E229" s="9" t="s">
        <v>14</v>
      </c>
      <c r="F229" s="11">
        <v>4536</v>
      </c>
      <c r="G229" s="7"/>
      <c r="H229" s="73">
        <f t="shared" si="12"/>
        <v>0</v>
      </c>
      <c r="I229" s="78">
        <f t="shared" si="13"/>
        <v>0</v>
      </c>
      <c r="J229" s="84">
        <f t="shared" si="14"/>
        <v>0</v>
      </c>
      <c r="K229" s="80">
        <f t="shared" si="15"/>
        <v>0</v>
      </c>
    </row>
    <row r="230" spans="2:11" ht="36">
      <c r="B230" s="7" t="s">
        <v>21</v>
      </c>
      <c r="C230" s="13" t="s">
        <v>161</v>
      </c>
      <c r="D230" s="24"/>
      <c r="E230" s="9" t="s">
        <v>14</v>
      </c>
      <c r="F230" s="11">
        <v>4200</v>
      </c>
      <c r="G230" s="7"/>
      <c r="H230" s="73">
        <f t="shared" si="12"/>
        <v>0</v>
      </c>
      <c r="I230" s="78">
        <f t="shared" si="13"/>
        <v>0</v>
      </c>
      <c r="J230" s="84">
        <f t="shared" si="14"/>
        <v>0</v>
      </c>
      <c r="K230" s="80">
        <f t="shared" si="15"/>
        <v>0</v>
      </c>
    </row>
    <row r="231" spans="2:11" ht="58.5" customHeight="1">
      <c r="B231" s="7" t="s">
        <v>23</v>
      </c>
      <c r="C231" s="16" t="s">
        <v>162</v>
      </c>
      <c r="D231" s="26"/>
      <c r="E231" s="9" t="s">
        <v>14</v>
      </c>
      <c r="F231" s="11">
        <v>5352</v>
      </c>
      <c r="G231" s="7"/>
      <c r="H231" s="73">
        <f t="shared" si="12"/>
        <v>0</v>
      </c>
      <c r="I231" s="78">
        <f t="shared" si="13"/>
        <v>0</v>
      </c>
      <c r="J231" s="84">
        <f t="shared" si="14"/>
        <v>0</v>
      </c>
      <c r="K231" s="80">
        <f t="shared" si="15"/>
        <v>0</v>
      </c>
    </row>
    <row r="232" spans="2:11" ht="49.5" customHeight="1">
      <c r="B232" s="7" t="s">
        <v>25</v>
      </c>
      <c r="C232" s="16" t="s">
        <v>163</v>
      </c>
      <c r="D232" s="26"/>
      <c r="E232" s="9" t="s">
        <v>14</v>
      </c>
      <c r="F232" s="11">
        <v>5400</v>
      </c>
      <c r="G232" s="7"/>
      <c r="H232" s="73">
        <f t="shared" si="12"/>
        <v>0</v>
      </c>
      <c r="I232" s="78">
        <f t="shared" si="13"/>
        <v>0</v>
      </c>
      <c r="J232" s="84">
        <f t="shared" si="14"/>
        <v>0</v>
      </c>
      <c r="K232" s="80">
        <f t="shared" si="15"/>
        <v>0</v>
      </c>
    </row>
    <row r="233" spans="2:11" ht="50.25" customHeight="1">
      <c r="B233" s="7" t="s">
        <v>27</v>
      </c>
      <c r="C233" s="45" t="s">
        <v>164</v>
      </c>
      <c r="D233" s="27"/>
      <c r="E233" s="9" t="s">
        <v>14</v>
      </c>
      <c r="F233" s="11">
        <v>250</v>
      </c>
      <c r="G233" s="7"/>
      <c r="H233" s="73">
        <f t="shared" si="12"/>
        <v>0</v>
      </c>
      <c r="I233" s="78">
        <f t="shared" si="13"/>
        <v>0</v>
      </c>
      <c r="J233" s="84">
        <f t="shared" si="14"/>
        <v>0</v>
      </c>
      <c r="K233" s="80">
        <f t="shared" si="15"/>
        <v>0</v>
      </c>
    </row>
    <row r="234" spans="2:11" ht="53.25" customHeight="1">
      <c r="B234" s="7" t="s">
        <v>29</v>
      </c>
      <c r="C234" s="17" t="s">
        <v>165</v>
      </c>
      <c r="D234" s="112"/>
      <c r="E234" s="9" t="s">
        <v>14</v>
      </c>
      <c r="F234" s="11">
        <v>1440</v>
      </c>
      <c r="G234" s="7"/>
      <c r="H234" s="73">
        <f t="shared" si="12"/>
        <v>0</v>
      </c>
      <c r="I234" s="78">
        <f t="shared" si="13"/>
        <v>0</v>
      </c>
      <c r="J234" s="84">
        <f t="shared" si="14"/>
        <v>0</v>
      </c>
      <c r="K234" s="80">
        <f t="shared" si="15"/>
        <v>0</v>
      </c>
    </row>
    <row r="235" spans="2:11" ht="59.25" customHeight="1">
      <c r="B235" s="7" t="s">
        <v>31</v>
      </c>
      <c r="C235" s="46" t="s">
        <v>166</v>
      </c>
      <c r="D235" s="95"/>
      <c r="E235" s="9" t="s">
        <v>14</v>
      </c>
      <c r="F235" s="11">
        <v>1440</v>
      </c>
      <c r="G235" s="7"/>
      <c r="H235" s="73">
        <f t="shared" si="12"/>
        <v>0</v>
      </c>
      <c r="I235" s="78">
        <f t="shared" si="13"/>
        <v>0</v>
      </c>
      <c r="J235" s="84">
        <f t="shared" si="14"/>
        <v>0</v>
      </c>
      <c r="K235" s="80">
        <f t="shared" si="15"/>
        <v>0</v>
      </c>
    </row>
    <row r="236" spans="2:11" ht="58.5" customHeight="1">
      <c r="B236" s="7" t="s">
        <v>33</v>
      </c>
      <c r="C236" s="46" t="s">
        <v>167</v>
      </c>
      <c r="D236" s="95"/>
      <c r="E236" s="9" t="s">
        <v>14</v>
      </c>
      <c r="F236" s="11">
        <v>600</v>
      </c>
      <c r="G236" s="7"/>
      <c r="H236" s="73">
        <f t="shared" si="12"/>
        <v>0</v>
      </c>
      <c r="I236" s="78">
        <f t="shared" si="13"/>
        <v>0</v>
      </c>
      <c r="J236" s="84">
        <f t="shared" si="14"/>
        <v>0</v>
      </c>
      <c r="K236" s="80">
        <f t="shared" si="15"/>
        <v>0</v>
      </c>
    </row>
    <row r="237" spans="2:11" ht="51.75" customHeight="1">
      <c r="B237" s="7" t="s">
        <v>35</v>
      </c>
      <c r="C237" s="52" t="s">
        <v>168</v>
      </c>
      <c r="D237" s="95"/>
      <c r="E237" s="9" t="s">
        <v>14</v>
      </c>
      <c r="F237" s="11">
        <v>180</v>
      </c>
      <c r="G237" s="7"/>
      <c r="H237" s="73">
        <f t="shared" si="12"/>
        <v>0</v>
      </c>
      <c r="I237" s="78">
        <f t="shared" si="13"/>
        <v>0</v>
      </c>
      <c r="J237" s="84">
        <f t="shared" si="14"/>
        <v>0</v>
      </c>
      <c r="K237" s="80">
        <f t="shared" si="15"/>
        <v>0</v>
      </c>
    </row>
    <row r="238" spans="2:8" ht="13.5" customHeight="1">
      <c r="B238" s="91"/>
      <c r="C238" s="91"/>
      <c r="D238" s="91"/>
      <c r="E238" s="91"/>
      <c r="F238" s="91"/>
      <c r="G238" s="28" t="s">
        <v>39</v>
      </c>
      <c r="H238" s="28">
        <f>SUM(H226:H237)</f>
        <v>0</v>
      </c>
    </row>
    <row r="239" spans="2:8" ht="12.75">
      <c r="B239" s="91"/>
      <c r="C239" s="91"/>
      <c r="D239" s="91"/>
      <c r="E239" s="91"/>
      <c r="F239" s="91"/>
      <c r="G239" s="29"/>
      <c r="H239" s="30"/>
    </row>
    <row r="240" spans="2:8" ht="13.5" customHeight="1">
      <c r="B240" s="91"/>
      <c r="C240" s="91"/>
      <c r="D240" s="91"/>
      <c r="E240" s="91"/>
      <c r="F240" s="91"/>
      <c r="G240" s="31"/>
      <c r="H240" s="12"/>
    </row>
    <row r="243" spans="2:8" ht="12.75" customHeight="1">
      <c r="B243" s="34"/>
      <c r="C243" s="34"/>
      <c r="D243" s="34"/>
      <c r="E243" s="34"/>
      <c r="F243" s="34"/>
      <c r="G243" s="34"/>
      <c r="H243" s="34"/>
    </row>
    <row r="244" spans="2:8" ht="18">
      <c r="B244" s="86" t="s">
        <v>169</v>
      </c>
      <c r="C244" s="86"/>
      <c r="D244" s="86"/>
      <c r="E244" s="86"/>
      <c r="F244" s="86"/>
      <c r="G244" s="86"/>
      <c r="H244" s="86"/>
    </row>
    <row r="245" spans="2:11" ht="12.75">
      <c r="B245" s="2"/>
      <c r="C245" s="3"/>
      <c r="D245" s="93"/>
      <c r="E245" s="4" t="s">
        <v>1</v>
      </c>
      <c r="F245" s="4" t="s">
        <v>2</v>
      </c>
      <c r="G245" s="5" t="s">
        <v>3</v>
      </c>
      <c r="H245" s="6" t="s">
        <v>4</v>
      </c>
      <c r="I245" s="74" t="s">
        <v>255</v>
      </c>
      <c r="J245" s="82" t="s">
        <v>259</v>
      </c>
      <c r="K245" s="75" t="s">
        <v>258</v>
      </c>
    </row>
    <row r="246" spans="2:11" ht="38.25">
      <c r="B246" s="7" t="s">
        <v>5</v>
      </c>
      <c r="C246" s="7" t="s">
        <v>6</v>
      </c>
      <c r="D246" s="7" t="s">
        <v>260</v>
      </c>
      <c r="E246" s="7" t="s">
        <v>7</v>
      </c>
      <c r="F246" s="7" t="s">
        <v>8</v>
      </c>
      <c r="G246" s="7" t="s">
        <v>9</v>
      </c>
      <c r="H246" s="7" t="s">
        <v>10</v>
      </c>
      <c r="I246" s="76" t="s">
        <v>254</v>
      </c>
      <c r="J246" s="83" t="s">
        <v>257</v>
      </c>
      <c r="K246" s="77" t="s">
        <v>256</v>
      </c>
    </row>
    <row r="247" spans="2:8" ht="12.75" customHeight="1">
      <c r="B247" s="87" t="s">
        <v>170</v>
      </c>
      <c r="C247" s="87"/>
      <c r="D247" s="7"/>
      <c r="E247" s="9"/>
      <c r="F247" s="9"/>
      <c r="G247" s="7"/>
      <c r="H247" s="7"/>
    </row>
    <row r="248" spans="2:11" ht="36">
      <c r="B248" s="7" t="s">
        <v>12</v>
      </c>
      <c r="C248" s="33" t="s">
        <v>171</v>
      </c>
      <c r="D248" s="98"/>
      <c r="E248" s="9" t="s">
        <v>14</v>
      </c>
      <c r="F248" s="25">
        <v>24</v>
      </c>
      <c r="G248" s="7"/>
      <c r="H248" s="73">
        <f>ROUND(F248*G248,2)</f>
        <v>0</v>
      </c>
      <c r="I248" s="78">
        <f>H248*0.08</f>
        <v>0</v>
      </c>
      <c r="J248" s="84">
        <f>ROUND(K248/F248,2)</f>
        <v>0</v>
      </c>
      <c r="K248" s="80">
        <f>SUM(I248,H248)</f>
        <v>0</v>
      </c>
    </row>
    <row r="249" spans="2:8" ht="13.5" customHeight="1">
      <c r="B249" s="91"/>
      <c r="C249" s="91"/>
      <c r="D249" s="91"/>
      <c r="E249" s="91"/>
      <c r="F249" s="91"/>
      <c r="G249" s="28" t="s">
        <v>39</v>
      </c>
      <c r="H249" s="28">
        <f>SUM(H248)</f>
        <v>0</v>
      </c>
    </row>
    <row r="250" spans="2:8" ht="12.75">
      <c r="B250" s="91"/>
      <c r="C250" s="91"/>
      <c r="D250" s="91"/>
      <c r="E250" s="91"/>
      <c r="F250" s="91"/>
      <c r="G250" s="29"/>
      <c r="H250" s="30"/>
    </row>
    <row r="251" spans="2:8" ht="13.5" customHeight="1">
      <c r="B251" s="91"/>
      <c r="C251" s="91"/>
      <c r="D251" s="91"/>
      <c r="E251" s="91"/>
      <c r="F251" s="91"/>
      <c r="G251" s="31"/>
      <c r="H251" s="12"/>
    </row>
    <row r="254" spans="2:8" ht="12.75" customHeight="1">
      <c r="B254" s="34"/>
      <c r="C254" s="34"/>
      <c r="D254" s="34"/>
      <c r="E254" s="34"/>
      <c r="F254" s="34"/>
      <c r="G254" s="34"/>
      <c r="H254" s="34"/>
    </row>
    <row r="255" spans="2:8" ht="18">
      <c r="B255" s="86" t="s">
        <v>172</v>
      </c>
      <c r="C255" s="86"/>
      <c r="D255" s="86"/>
      <c r="E255" s="86"/>
      <c r="F255" s="86"/>
      <c r="G255" s="86"/>
      <c r="H255" s="86"/>
    </row>
    <row r="256" spans="2:11" ht="12.75">
      <c r="B256" s="2"/>
      <c r="C256" s="3"/>
      <c r="D256" s="93"/>
      <c r="E256" s="4" t="s">
        <v>1</v>
      </c>
      <c r="F256" s="4" t="s">
        <v>2</v>
      </c>
      <c r="G256" s="5" t="s">
        <v>3</v>
      </c>
      <c r="H256" s="6" t="s">
        <v>4</v>
      </c>
      <c r="I256" s="74" t="s">
        <v>255</v>
      </c>
      <c r="J256" s="82" t="s">
        <v>259</v>
      </c>
      <c r="K256" s="75" t="s">
        <v>258</v>
      </c>
    </row>
    <row r="257" spans="2:11" ht="38.25">
      <c r="B257" s="7" t="s">
        <v>5</v>
      </c>
      <c r="C257" s="7" t="s">
        <v>6</v>
      </c>
      <c r="D257" s="7" t="s">
        <v>260</v>
      </c>
      <c r="E257" s="7" t="s">
        <v>7</v>
      </c>
      <c r="F257" s="7" t="s">
        <v>8</v>
      </c>
      <c r="G257" s="7" t="s">
        <v>9</v>
      </c>
      <c r="H257" s="7" t="s">
        <v>10</v>
      </c>
      <c r="I257" s="76" t="s">
        <v>254</v>
      </c>
      <c r="J257" s="83" t="s">
        <v>257</v>
      </c>
      <c r="K257" s="77" t="s">
        <v>256</v>
      </c>
    </row>
    <row r="258" spans="2:8" ht="67.5" customHeight="1">
      <c r="B258" s="87" t="s">
        <v>173</v>
      </c>
      <c r="C258" s="87"/>
      <c r="D258" s="7"/>
      <c r="E258" s="9"/>
      <c r="F258" s="9"/>
      <c r="G258" s="7"/>
      <c r="H258" s="7"/>
    </row>
    <row r="259" spans="2:11" ht="64.5" customHeight="1">
      <c r="B259" s="7" t="s">
        <v>12</v>
      </c>
      <c r="C259" s="44" t="s">
        <v>174</v>
      </c>
      <c r="D259" s="36"/>
      <c r="E259" s="9" t="s">
        <v>14</v>
      </c>
      <c r="F259" s="11">
        <v>576</v>
      </c>
      <c r="G259" s="7"/>
      <c r="H259" s="73">
        <f>ROUND(F259*G259,2)</f>
        <v>0</v>
      </c>
      <c r="I259" s="78">
        <f aca="true" t="shared" si="16" ref="I259:I266">H259*0.08</f>
        <v>0</v>
      </c>
      <c r="J259" s="84">
        <f>ROUND(K259/F259,2)</f>
        <v>0</v>
      </c>
      <c r="K259" s="80">
        <f>SUM(I259,H259)</f>
        <v>0</v>
      </c>
    </row>
    <row r="260" spans="2:11" ht="36">
      <c r="B260" s="7" t="s">
        <v>15</v>
      </c>
      <c r="C260" s="13" t="s">
        <v>175</v>
      </c>
      <c r="D260" s="24"/>
      <c r="E260" s="9" t="s">
        <v>14</v>
      </c>
      <c r="F260" s="11">
        <v>72</v>
      </c>
      <c r="G260" s="7"/>
      <c r="H260" s="73">
        <f aca="true" t="shared" si="17" ref="H260:H266">ROUND(F260*G260,2)</f>
        <v>0</v>
      </c>
      <c r="I260" s="78">
        <f t="shared" si="16"/>
        <v>0</v>
      </c>
      <c r="J260" s="84">
        <f aca="true" t="shared" si="18" ref="J260:J266">ROUND(K260/F260,2)</f>
        <v>0</v>
      </c>
      <c r="K260" s="80">
        <f aca="true" t="shared" si="19" ref="K260:K266">SUM(I260,H260)</f>
        <v>0</v>
      </c>
    </row>
    <row r="261" spans="2:11" ht="36">
      <c r="B261" s="7" t="s">
        <v>17</v>
      </c>
      <c r="C261" s="13" t="s">
        <v>176</v>
      </c>
      <c r="D261" s="24"/>
      <c r="E261" s="9" t="s">
        <v>14</v>
      </c>
      <c r="F261" s="11">
        <v>72</v>
      </c>
      <c r="G261" s="7"/>
      <c r="H261" s="73">
        <f t="shared" si="17"/>
        <v>0</v>
      </c>
      <c r="I261" s="78">
        <f t="shared" si="16"/>
        <v>0</v>
      </c>
      <c r="J261" s="84">
        <f t="shared" si="18"/>
        <v>0</v>
      </c>
      <c r="K261" s="80">
        <f t="shared" si="19"/>
        <v>0</v>
      </c>
    </row>
    <row r="262" spans="2:11" ht="36">
      <c r="B262" s="7" t="s">
        <v>19</v>
      </c>
      <c r="C262" s="45" t="s">
        <v>177</v>
      </c>
      <c r="D262" s="27"/>
      <c r="E262" s="9" t="s">
        <v>14</v>
      </c>
      <c r="F262" s="11">
        <v>252</v>
      </c>
      <c r="G262" s="7"/>
      <c r="H262" s="73">
        <f t="shared" si="17"/>
        <v>0</v>
      </c>
      <c r="I262" s="78">
        <f t="shared" si="16"/>
        <v>0</v>
      </c>
      <c r="J262" s="84">
        <f t="shared" si="18"/>
        <v>0</v>
      </c>
      <c r="K262" s="80">
        <f t="shared" si="19"/>
        <v>0</v>
      </c>
    </row>
    <row r="263" spans="2:11" ht="36">
      <c r="B263" s="7" t="s">
        <v>21</v>
      </c>
      <c r="C263" s="13" t="s">
        <v>178</v>
      </c>
      <c r="D263" s="24"/>
      <c r="E263" s="9" t="s">
        <v>14</v>
      </c>
      <c r="F263" s="11">
        <v>240</v>
      </c>
      <c r="G263" s="7"/>
      <c r="H263" s="73">
        <f t="shared" si="17"/>
        <v>0</v>
      </c>
      <c r="I263" s="78">
        <f t="shared" si="16"/>
        <v>0</v>
      </c>
      <c r="J263" s="84">
        <f t="shared" si="18"/>
        <v>0</v>
      </c>
      <c r="K263" s="80">
        <f t="shared" si="19"/>
        <v>0</v>
      </c>
    </row>
    <row r="264" spans="2:11" ht="36">
      <c r="B264" s="7" t="s">
        <v>23</v>
      </c>
      <c r="C264" s="16" t="s">
        <v>179</v>
      </c>
      <c r="D264" s="26"/>
      <c r="E264" s="9" t="s">
        <v>14</v>
      </c>
      <c r="F264" s="11">
        <v>288</v>
      </c>
      <c r="G264" s="7"/>
      <c r="H264" s="73">
        <f t="shared" si="17"/>
        <v>0</v>
      </c>
      <c r="I264" s="78">
        <f t="shared" si="16"/>
        <v>0</v>
      </c>
      <c r="J264" s="84">
        <f t="shared" si="18"/>
        <v>0</v>
      </c>
      <c r="K264" s="80">
        <f t="shared" si="19"/>
        <v>0</v>
      </c>
    </row>
    <row r="265" spans="2:11" ht="36">
      <c r="B265" s="7" t="s">
        <v>25</v>
      </c>
      <c r="C265" s="13" t="s">
        <v>180</v>
      </c>
      <c r="D265" s="24"/>
      <c r="E265" s="9" t="s">
        <v>14</v>
      </c>
      <c r="F265" s="11">
        <v>120</v>
      </c>
      <c r="G265" s="7"/>
      <c r="H265" s="73">
        <f t="shared" si="17"/>
        <v>0</v>
      </c>
      <c r="I265" s="78">
        <f t="shared" si="16"/>
        <v>0</v>
      </c>
      <c r="J265" s="84">
        <f t="shared" si="18"/>
        <v>0</v>
      </c>
      <c r="K265" s="80">
        <f t="shared" si="19"/>
        <v>0</v>
      </c>
    </row>
    <row r="266" spans="2:11" ht="66.75" customHeight="1">
      <c r="B266" s="7" t="s">
        <v>27</v>
      </c>
      <c r="C266" s="52" t="s">
        <v>181</v>
      </c>
      <c r="D266" s="95"/>
      <c r="E266" s="9" t="s">
        <v>14</v>
      </c>
      <c r="F266" s="11">
        <v>180</v>
      </c>
      <c r="G266" s="7"/>
      <c r="H266" s="73">
        <f t="shared" si="17"/>
        <v>0</v>
      </c>
      <c r="I266" s="78">
        <f t="shared" si="16"/>
        <v>0</v>
      </c>
      <c r="J266" s="84">
        <f t="shared" si="18"/>
        <v>0</v>
      </c>
      <c r="K266" s="80">
        <f t="shared" si="19"/>
        <v>0</v>
      </c>
    </row>
    <row r="267" spans="2:8" ht="13.5" customHeight="1">
      <c r="B267" s="91"/>
      <c r="C267" s="91"/>
      <c r="D267" s="91"/>
      <c r="E267" s="91"/>
      <c r="F267" s="91"/>
      <c r="G267" s="28" t="s">
        <v>39</v>
      </c>
      <c r="H267" s="28">
        <f>SUM(H259:H266)</f>
        <v>0</v>
      </c>
    </row>
    <row r="268" spans="2:8" ht="12.75">
      <c r="B268" s="91"/>
      <c r="C268" s="91"/>
      <c r="D268" s="91"/>
      <c r="E268" s="91"/>
      <c r="F268" s="91"/>
      <c r="G268" s="29"/>
      <c r="H268" s="30"/>
    </row>
    <row r="269" spans="2:8" ht="13.5" customHeight="1">
      <c r="B269" s="91"/>
      <c r="C269" s="91"/>
      <c r="D269" s="91"/>
      <c r="E269" s="91"/>
      <c r="F269" s="91"/>
      <c r="G269" s="31"/>
      <c r="H269" s="12"/>
    </row>
    <row r="271" spans="2:8" ht="12.75" customHeight="1">
      <c r="B271" s="34"/>
      <c r="C271" s="34"/>
      <c r="D271" s="34"/>
      <c r="E271" s="34"/>
      <c r="F271" s="34"/>
      <c r="G271" s="34"/>
      <c r="H271" s="34"/>
    </row>
    <row r="272" spans="2:8" ht="18">
      <c r="B272" s="86" t="s">
        <v>182</v>
      </c>
      <c r="C272" s="86"/>
      <c r="D272" s="86"/>
      <c r="E272" s="86"/>
      <c r="F272" s="86"/>
      <c r="G272" s="86"/>
      <c r="H272" s="86"/>
    </row>
    <row r="273" spans="2:11" ht="12.75">
      <c r="B273" s="2"/>
      <c r="C273" s="3"/>
      <c r="D273" s="93"/>
      <c r="E273" s="4" t="s">
        <v>1</v>
      </c>
      <c r="F273" s="4" t="s">
        <v>2</v>
      </c>
      <c r="G273" s="5" t="s">
        <v>3</v>
      </c>
      <c r="H273" s="6" t="s">
        <v>4</v>
      </c>
      <c r="I273" s="74" t="s">
        <v>255</v>
      </c>
      <c r="J273" s="82" t="s">
        <v>259</v>
      </c>
      <c r="K273" s="75" t="s">
        <v>258</v>
      </c>
    </row>
    <row r="274" spans="2:11" ht="38.25">
      <c r="B274" s="7" t="s">
        <v>5</v>
      </c>
      <c r="C274" s="7" t="s">
        <v>6</v>
      </c>
      <c r="D274" s="7" t="s">
        <v>260</v>
      </c>
      <c r="E274" s="7" t="s">
        <v>7</v>
      </c>
      <c r="F274" s="7" t="s">
        <v>8</v>
      </c>
      <c r="G274" s="7" t="s">
        <v>9</v>
      </c>
      <c r="H274" s="7" t="s">
        <v>10</v>
      </c>
      <c r="I274" s="76" t="s">
        <v>254</v>
      </c>
      <c r="J274" s="83" t="s">
        <v>257</v>
      </c>
      <c r="K274" s="77" t="s">
        <v>256</v>
      </c>
    </row>
    <row r="275" spans="2:11" ht="72">
      <c r="B275" s="7" t="s">
        <v>12</v>
      </c>
      <c r="C275" s="44" t="s">
        <v>183</v>
      </c>
      <c r="D275" s="36"/>
      <c r="E275" s="9" t="s">
        <v>14</v>
      </c>
      <c r="F275" s="11">
        <v>144</v>
      </c>
      <c r="G275" s="7"/>
      <c r="H275" s="73">
        <f>ROUND(F275*G275,2)</f>
        <v>0</v>
      </c>
      <c r="I275" s="78">
        <f>H275*0.08</f>
        <v>0</v>
      </c>
      <c r="J275" s="84">
        <f>ROUND(K275/F275,2)</f>
        <v>0</v>
      </c>
      <c r="K275" s="80">
        <f>SUM(I275,H275)</f>
        <v>0</v>
      </c>
    </row>
    <row r="276" spans="2:11" ht="49.5" customHeight="1">
      <c r="B276" s="7" t="s">
        <v>15</v>
      </c>
      <c r="C276" s="59" t="s">
        <v>184</v>
      </c>
      <c r="D276" s="59"/>
      <c r="E276" s="9" t="s">
        <v>14</v>
      </c>
      <c r="F276" s="60">
        <v>240</v>
      </c>
      <c r="G276" s="7"/>
      <c r="H276" s="73">
        <f>ROUND(F276*G276,2)</f>
        <v>0</v>
      </c>
      <c r="I276" s="78">
        <f>H276*0.08</f>
        <v>0</v>
      </c>
      <c r="J276" s="84">
        <f>ROUND(K276/F276,2)</f>
        <v>0</v>
      </c>
      <c r="K276" s="80">
        <f>SUM(I276,H276)</f>
        <v>0</v>
      </c>
    </row>
    <row r="277" spans="2:11" ht="49.5" customHeight="1">
      <c r="B277" t="s">
        <v>17</v>
      </c>
      <c r="C277" s="61" t="s">
        <v>185</v>
      </c>
      <c r="D277" s="61"/>
      <c r="E277" s="9" t="s">
        <v>14</v>
      </c>
      <c r="F277" s="60">
        <v>60</v>
      </c>
      <c r="G277" s="7"/>
      <c r="H277" s="73">
        <f>ROUND(F277*G277,2)</f>
        <v>0</v>
      </c>
      <c r="I277" s="78">
        <f>H277*0.08</f>
        <v>0</v>
      </c>
      <c r="J277" s="84">
        <f>ROUND(K277/F277,2)</f>
        <v>0</v>
      </c>
      <c r="K277" s="80">
        <f>SUM(I277,H277)</f>
        <v>0</v>
      </c>
    </row>
    <row r="278" spans="2:8" ht="12.75">
      <c r="B278" s="53"/>
      <c r="C278" s="59"/>
      <c r="D278" s="59"/>
      <c r="E278" s="62"/>
      <c r="F278" s="60"/>
      <c r="G278" s="56"/>
      <c r="H278" s="57"/>
    </row>
    <row r="279" spans="2:8" ht="13.5" customHeight="1">
      <c r="B279" s="91"/>
      <c r="C279" s="91"/>
      <c r="D279" s="91"/>
      <c r="E279" s="91"/>
      <c r="F279" s="91"/>
      <c r="G279" s="28" t="s">
        <v>39</v>
      </c>
      <c r="H279" s="28">
        <f>SUM(H275:H278)</f>
        <v>0</v>
      </c>
    </row>
    <row r="280" spans="2:8" ht="12.75">
      <c r="B280" s="91"/>
      <c r="C280" s="91"/>
      <c r="D280" s="91"/>
      <c r="E280" s="91"/>
      <c r="F280" s="91"/>
      <c r="G280" s="29"/>
      <c r="H280" s="30"/>
    </row>
    <row r="281" spans="2:8" ht="13.5" customHeight="1">
      <c r="B281" s="91"/>
      <c r="C281" s="91"/>
      <c r="D281" s="91"/>
      <c r="E281" s="91"/>
      <c r="F281" s="91"/>
      <c r="G281" s="31"/>
      <c r="H281" s="12"/>
    </row>
    <row r="282" spans="2:8" ht="12.75" customHeight="1">
      <c r="B282" s="34"/>
      <c r="C282" s="34"/>
      <c r="D282" s="34"/>
      <c r="E282" s="34"/>
      <c r="F282" s="34"/>
      <c r="G282" s="34"/>
      <c r="H282" s="34"/>
    </row>
    <row r="283" spans="2:8" ht="18">
      <c r="B283" s="86" t="s">
        <v>186</v>
      </c>
      <c r="C283" s="86"/>
      <c r="D283" s="86"/>
      <c r="E283" s="86"/>
      <c r="F283" s="86"/>
      <c r="G283" s="86"/>
      <c r="H283" s="86"/>
    </row>
    <row r="284" spans="2:11" ht="12.75">
      <c r="B284" s="2"/>
      <c r="C284" s="3"/>
      <c r="D284" s="93"/>
      <c r="E284" s="4" t="s">
        <v>1</v>
      </c>
      <c r="F284" s="4" t="s">
        <v>2</v>
      </c>
      <c r="G284" s="5" t="s">
        <v>3</v>
      </c>
      <c r="H284" s="6" t="s">
        <v>4</v>
      </c>
      <c r="I284" s="74" t="s">
        <v>255</v>
      </c>
      <c r="J284" s="82" t="s">
        <v>259</v>
      </c>
      <c r="K284" s="75" t="s">
        <v>258</v>
      </c>
    </row>
    <row r="285" spans="2:11" ht="38.25">
      <c r="B285" s="7" t="s">
        <v>5</v>
      </c>
      <c r="C285" s="7" t="s">
        <v>6</v>
      </c>
      <c r="D285" s="7" t="s">
        <v>260</v>
      </c>
      <c r="E285" s="7" t="s">
        <v>7</v>
      </c>
      <c r="F285" s="7" t="s">
        <v>8</v>
      </c>
      <c r="G285" s="7" t="s">
        <v>9</v>
      </c>
      <c r="H285" s="7" t="s">
        <v>10</v>
      </c>
      <c r="I285" s="76" t="s">
        <v>254</v>
      </c>
      <c r="J285" s="83" t="s">
        <v>257</v>
      </c>
      <c r="K285" s="77" t="s">
        <v>256</v>
      </c>
    </row>
    <row r="286" spans="2:11" ht="111.75" customHeight="1">
      <c r="B286" s="7" t="s">
        <v>12</v>
      </c>
      <c r="C286" s="63" t="s">
        <v>187</v>
      </c>
      <c r="D286" s="113"/>
      <c r="E286" s="11" t="s">
        <v>14</v>
      </c>
      <c r="F286" s="11">
        <v>360</v>
      </c>
      <c r="G286" s="7"/>
      <c r="H286" s="73">
        <f>ROUND(F286*G286,2)</f>
        <v>0</v>
      </c>
      <c r="I286" s="78">
        <f>H286*0.08</f>
        <v>0</v>
      </c>
      <c r="J286" s="84">
        <f>ROUND(K286/F286,2)</f>
        <v>0</v>
      </c>
      <c r="K286" s="80">
        <f>SUM(I286,H286)</f>
        <v>0</v>
      </c>
    </row>
    <row r="287" spans="2:8" ht="13.5" customHeight="1">
      <c r="B287" s="91"/>
      <c r="C287" s="91"/>
      <c r="D287" s="91"/>
      <c r="E287" s="91"/>
      <c r="F287" s="91"/>
      <c r="G287" s="28" t="s">
        <v>39</v>
      </c>
      <c r="H287" s="28">
        <f>SUM(H286)</f>
        <v>0</v>
      </c>
    </row>
    <row r="288" spans="2:8" ht="12.75">
      <c r="B288" s="91"/>
      <c r="C288" s="91"/>
      <c r="D288" s="91"/>
      <c r="E288" s="91"/>
      <c r="F288" s="91"/>
      <c r="G288" s="29"/>
      <c r="H288" s="30"/>
    </row>
    <row r="289" spans="2:8" ht="13.5" customHeight="1">
      <c r="B289" s="91"/>
      <c r="C289" s="91"/>
      <c r="D289" s="91"/>
      <c r="E289" s="91"/>
      <c r="F289" s="91"/>
      <c r="G289" s="31"/>
      <c r="H289" s="12"/>
    </row>
    <row r="292" spans="2:8" ht="12.75" customHeight="1">
      <c r="B292" s="34"/>
      <c r="C292" s="34"/>
      <c r="D292" s="34"/>
      <c r="E292" s="34"/>
      <c r="F292" s="34"/>
      <c r="G292" s="34"/>
      <c r="H292" s="34"/>
    </row>
    <row r="293" spans="2:8" ht="18">
      <c r="B293" s="86" t="s">
        <v>188</v>
      </c>
      <c r="C293" s="86"/>
      <c r="D293" s="86"/>
      <c r="E293" s="86"/>
      <c r="F293" s="86"/>
      <c r="G293" s="86"/>
      <c r="H293" s="86"/>
    </row>
    <row r="294" spans="2:11" ht="12.75">
      <c r="B294" s="2"/>
      <c r="C294" s="3"/>
      <c r="D294" s="93"/>
      <c r="E294" s="4" t="s">
        <v>1</v>
      </c>
      <c r="F294" s="4" t="s">
        <v>2</v>
      </c>
      <c r="G294" s="5" t="s">
        <v>3</v>
      </c>
      <c r="H294" s="6" t="s">
        <v>4</v>
      </c>
      <c r="I294" s="74" t="s">
        <v>255</v>
      </c>
      <c r="J294" s="82" t="s">
        <v>259</v>
      </c>
      <c r="K294" s="75" t="s">
        <v>258</v>
      </c>
    </row>
    <row r="295" spans="2:11" ht="38.25">
      <c r="B295" s="7" t="s">
        <v>5</v>
      </c>
      <c r="C295" s="7" t="s">
        <v>6</v>
      </c>
      <c r="D295" s="7" t="s">
        <v>260</v>
      </c>
      <c r="E295" s="7" t="s">
        <v>7</v>
      </c>
      <c r="F295" s="7" t="s">
        <v>8</v>
      </c>
      <c r="G295" s="7" t="s">
        <v>9</v>
      </c>
      <c r="H295" s="7" t="s">
        <v>10</v>
      </c>
      <c r="I295" s="76" t="s">
        <v>254</v>
      </c>
      <c r="J295" s="83" t="s">
        <v>257</v>
      </c>
      <c r="K295" s="77" t="s">
        <v>256</v>
      </c>
    </row>
    <row r="296" spans="2:8" ht="12.75" customHeight="1">
      <c r="B296" s="87" t="s">
        <v>189</v>
      </c>
      <c r="C296" s="87"/>
      <c r="D296" s="7"/>
      <c r="E296" s="9"/>
      <c r="F296" s="9"/>
      <c r="G296" s="7"/>
      <c r="H296" s="7"/>
    </row>
    <row r="297" spans="2:11" ht="36">
      <c r="B297" s="7" t="s">
        <v>12</v>
      </c>
      <c r="C297" s="44" t="s">
        <v>190</v>
      </c>
      <c r="D297" s="36"/>
      <c r="E297" s="11" t="s">
        <v>14</v>
      </c>
      <c r="F297" s="11">
        <v>72</v>
      </c>
      <c r="G297" s="7"/>
      <c r="H297" s="73">
        <f>ROUND(F297*G297,2)</f>
        <v>0</v>
      </c>
      <c r="I297" s="78">
        <f>H297*0.08</f>
        <v>0</v>
      </c>
      <c r="J297" s="84">
        <f>ROUND(K297/F297,2)</f>
        <v>0</v>
      </c>
      <c r="K297" s="80">
        <f>SUM(I297,H297)</f>
        <v>0</v>
      </c>
    </row>
    <row r="298" spans="2:11" ht="36">
      <c r="B298" s="7" t="s">
        <v>15</v>
      </c>
      <c r="C298" s="13" t="s">
        <v>191</v>
      </c>
      <c r="D298" s="24"/>
      <c r="E298" s="9" t="s">
        <v>14</v>
      </c>
      <c r="F298" s="11">
        <v>72</v>
      </c>
      <c r="G298" s="7"/>
      <c r="H298" s="73">
        <f>ROUND(F298*G298,2)</f>
        <v>0</v>
      </c>
      <c r="I298" s="78">
        <f>H298*0.08</f>
        <v>0</v>
      </c>
      <c r="J298" s="84">
        <f>ROUND(K298/F298,2)</f>
        <v>0</v>
      </c>
      <c r="K298" s="80">
        <f>SUM(I298,H298)</f>
        <v>0</v>
      </c>
    </row>
    <row r="299" spans="2:11" ht="36">
      <c r="B299" s="7" t="s">
        <v>17</v>
      </c>
      <c r="C299" s="64" t="s">
        <v>192</v>
      </c>
      <c r="D299" s="114"/>
      <c r="E299" s="25" t="s">
        <v>14</v>
      </c>
      <c r="F299" s="65">
        <v>480</v>
      </c>
      <c r="G299" s="7"/>
      <c r="H299" s="73">
        <f>ROUND(F299*G299,2)</f>
        <v>0</v>
      </c>
      <c r="I299" s="78">
        <f>H299*0.08</f>
        <v>0</v>
      </c>
      <c r="J299" s="84">
        <f>ROUND(K299/F299,2)</f>
        <v>0</v>
      </c>
      <c r="K299" s="80">
        <f>SUM(I299,H299)</f>
        <v>0</v>
      </c>
    </row>
    <row r="300" spans="2:8" ht="13.5" customHeight="1">
      <c r="B300" s="91"/>
      <c r="C300" s="91"/>
      <c r="D300" s="91"/>
      <c r="E300" s="91"/>
      <c r="F300" s="91"/>
      <c r="G300" s="28" t="s">
        <v>39</v>
      </c>
      <c r="H300" s="28">
        <f>SUM(H297:H299)</f>
        <v>0</v>
      </c>
    </row>
    <row r="301" spans="2:8" ht="12.75">
      <c r="B301" s="91"/>
      <c r="C301" s="91"/>
      <c r="D301" s="91"/>
      <c r="E301" s="91"/>
      <c r="F301" s="91"/>
      <c r="G301" s="29"/>
      <c r="H301" s="30"/>
    </row>
    <row r="302" spans="2:8" ht="13.5" customHeight="1">
      <c r="B302" s="91"/>
      <c r="C302" s="91"/>
      <c r="D302" s="91"/>
      <c r="E302" s="91"/>
      <c r="F302" s="91"/>
      <c r="G302" s="31"/>
      <c r="H302" s="12"/>
    </row>
    <row r="305" spans="2:8" ht="15.75" customHeight="1">
      <c r="B305" s="34"/>
      <c r="C305" s="34"/>
      <c r="D305" s="34"/>
      <c r="E305" s="34"/>
      <c r="F305" s="34"/>
      <c r="G305" s="34"/>
      <c r="H305" s="34"/>
    </row>
    <row r="306" spans="2:8" ht="18">
      <c r="B306" s="86" t="s">
        <v>193</v>
      </c>
      <c r="C306" s="86"/>
      <c r="D306" s="86"/>
      <c r="E306" s="86"/>
      <c r="F306" s="86"/>
      <c r="G306" s="86"/>
      <c r="H306" s="86"/>
    </row>
    <row r="307" spans="2:11" ht="12.75">
      <c r="B307" s="2"/>
      <c r="C307" s="3"/>
      <c r="D307" s="93"/>
      <c r="E307" s="4" t="s">
        <v>1</v>
      </c>
      <c r="F307" s="4" t="s">
        <v>2</v>
      </c>
      <c r="G307" s="5" t="s">
        <v>3</v>
      </c>
      <c r="H307" s="6" t="s">
        <v>4</v>
      </c>
      <c r="I307" s="74" t="s">
        <v>255</v>
      </c>
      <c r="J307" s="82" t="s">
        <v>259</v>
      </c>
      <c r="K307" s="75" t="s">
        <v>258</v>
      </c>
    </row>
    <row r="308" spans="2:11" ht="38.25">
      <c r="B308" s="7" t="s">
        <v>5</v>
      </c>
      <c r="C308" s="7" t="s">
        <v>6</v>
      </c>
      <c r="D308" s="7" t="s">
        <v>260</v>
      </c>
      <c r="E308" s="7" t="s">
        <v>7</v>
      </c>
      <c r="F308" s="7" t="s">
        <v>8</v>
      </c>
      <c r="G308" s="7" t="s">
        <v>9</v>
      </c>
      <c r="H308" s="7" t="s">
        <v>10</v>
      </c>
      <c r="I308" s="76" t="s">
        <v>254</v>
      </c>
      <c r="J308" s="83" t="s">
        <v>257</v>
      </c>
      <c r="K308" s="77" t="s">
        <v>256</v>
      </c>
    </row>
    <row r="309" spans="2:11" ht="100.5" customHeight="1">
      <c r="B309" s="7" t="s">
        <v>12</v>
      </c>
      <c r="C309" s="63" t="s">
        <v>194</v>
      </c>
      <c r="D309" s="113"/>
      <c r="E309" s="9" t="s">
        <v>14</v>
      </c>
      <c r="F309" s="11">
        <v>2436</v>
      </c>
      <c r="G309" s="7"/>
      <c r="H309" s="73">
        <f>ROUND(F309*G309,2)</f>
        <v>0</v>
      </c>
      <c r="I309" s="78">
        <f>H309*0.08</f>
        <v>0</v>
      </c>
      <c r="J309" s="84">
        <f>ROUND(K309/F309,2)</f>
        <v>0</v>
      </c>
      <c r="K309" s="80">
        <f>SUM(I309,H309)</f>
        <v>0</v>
      </c>
    </row>
    <row r="310" spans="2:8" ht="13.5" customHeight="1">
      <c r="B310" s="91"/>
      <c r="C310" s="91"/>
      <c r="D310" s="91"/>
      <c r="E310" s="91"/>
      <c r="F310" s="91"/>
      <c r="G310" s="28" t="s">
        <v>39</v>
      </c>
      <c r="H310" s="28">
        <f>SUM(I309:I309)</f>
        <v>0</v>
      </c>
    </row>
    <row r="311" spans="2:8" ht="12.75">
      <c r="B311" s="91"/>
      <c r="C311" s="91"/>
      <c r="D311" s="91"/>
      <c r="E311" s="91"/>
      <c r="F311" s="91"/>
      <c r="G311" s="29"/>
      <c r="H311" s="30"/>
    </row>
    <row r="312" spans="2:8" ht="12.75" customHeight="1">
      <c r="B312" s="34"/>
      <c r="C312" s="34"/>
      <c r="D312" s="34"/>
      <c r="E312" s="34"/>
      <c r="F312" s="34"/>
      <c r="G312" s="34"/>
      <c r="H312" s="34"/>
    </row>
    <row r="313" spans="2:8" ht="18">
      <c r="B313" s="86" t="s">
        <v>195</v>
      </c>
      <c r="C313" s="86"/>
      <c r="D313" s="86"/>
      <c r="E313" s="86"/>
      <c r="F313" s="86"/>
      <c r="G313" s="86"/>
      <c r="H313" s="86"/>
    </row>
    <row r="314" spans="2:11" ht="12.75">
      <c r="B314" s="2"/>
      <c r="C314" s="3"/>
      <c r="D314" s="93"/>
      <c r="E314" s="4" t="s">
        <v>1</v>
      </c>
      <c r="F314" s="4" t="s">
        <v>2</v>
      </c>
      <c r="G314" s="5" t="s">
        <v>3</v>
      </c>
      <c r="H314" s="6" t="s">
        <v>4</v>
      </c>
      <c r="I314" s="74" t="s">
        <v>255</v>
      </c>
      <c r="J314" s="82" t="s">
        <v>259</v>
      </c>
      <c r="K314" s="75" t="s">
        <v>258</v>
      </c>
    </row>
    <row r="315" spans="2:11" ht="38.25">
      <c r="B315" s="7" t="s">
        <v>5</v>
      </c>
      <c r="C315" s="7" t="s">
        <v>6</v>
      </c>
      <c r="D315" s="7" t="s">
        <v>260</v>
      </c>
      <c r="E315" s="7" t="s">
        <v>7</v>
      </c>
      <c r="F315" s="7" t="s">
        <v>8</v>
      </c>
      <c r="G315" s="7" t="s">
        <v>9</v>
      </c>
      <c r="H315" s="7" t="s">
        <v>10</v>
      </c>
      <c r="I315" s="76" t="s">
        <v>254</v>
      </c>
      <c r="J315" s="83" t="s">
        <v>257</v>
      </c>
      <c r="K315" s="77" t="s">
        <v>256</v>
      </c>
    </row>
    <row r="316" spans="2:8" ht="60" customHeight="1">
      <c r="B316" s="87" t="s">
        <v>196</v>
      </c>
      <c r="C316" s="87"/>
      <c r="D316" s="7"/>
      <c r="E316" s="9"/>
      <c r="F316" s="9"/>
      <c r="G316" s="7"/>
      <c r="H316" s="7"/>
    </row>
    <row r="317" spans="2:11" ht="80.25" customHeight="1">
      <c r="B317" s="7" t="s">
        <v>12</v>
      </c>
      <c r="C317" s="44" t="s">
        <v>197</v>
      </c>
      <c r="D317" s="36"/>
      <c r="E317" s="11" t="s">
        <v>14</v>
      </c>
      <c r="F317" s="11">
        <v>72</v>
      </c>
      <c r="G317" s="7"/>
      <c r="H317" s="73">
        <f>ROUND(F317*G317,2)</f>
        <v>0</v>
      </c>
      <c r="I317" s="78">
        <f>H317*0.08</f>
        <v>0</v>
      </c>
      <c r="J317" s="84">
        <f>ROUND(K317/F317,2)</f>
        <v>0</v>
      </c>
      <c r="K317" s="80">
        <f>SUM(I317,H317)</f>
        <v>0</v>
      </c>
    </row>
    <row r="318" spans="2:8" ht="13.5" customHeight="1">
      <c r="B318" s="91"/>
      <c r="C318" s="91"/>
      <c r="D318" s="91"/>
      <c r="E318" s="91"/>
      <c r="F318" s="91"/>
      <c r="G318" s="28" t="s">
        <v>39</v>
      </c>
      <c r="H318" s="28">
        <f>SUM(H317:H317)</f>
        <v>0</v>
      </c>
    </row>
    <row r="319" spans="2:8" ht="12.75">
      <c r="B319" s="91"/>
      <c r="C319" s="91"/>
      <c r="D319" s="91"/>
      <c r="E319" s="91"/>
      <c r="F319" s="91"/>
      <c r="G319" s="29"/>
      <c r="H319" s="30"/>
    </row>
    <row r="320" spans="2:8" ht="13.5" customHeight="1">
      <c r="B320" s="91"/>
      <c r="C320" s="91"/>
      <c r="D320" s="91"/>
      <c r="E320" s="91"/>
      <c r="F320" s="91"/>
      <c r="G320" s="31"/>
      <c r="H320" s="12"/>
    </row>
    <row r="323" spans="2:8" ht="12.75" customHeight="1">
      <c r="B323" s="34"/>
      <c r="C323" s="34"/>
      <c r="D323" s="34"/>
      <c r="E323" s="34"/>
      <c r="F323" s="34"/>
      <c r="G323" s="34"/>
      <c r="H323" s="34"/>
    </row>
    <row r="324" spans="2:8" ht="18">
      <c r="B324" s="86" t="s">
        <v>198</v>
      </c>
      <c r="C324" s="86"/>
      <c r="D324" s="86"/>
      <c r="E324" s="86"/>
      <c r="F324" s="86"/>
      <c r="G324" s="86"/>
      <c r="H324" s="86"/>
    </row>
    <row r="325" spans="2:11" ht="12.75">
      <c r="B325" s="2"/>
      <c r="C325" s="3"/>
      <c r="D325" s="93"/>
      <c r="E325" s="4" t="s">
        <v>1</v>
      </c>
      <c r="F325" s="4" t="s">
        <v>2</v>
      </c>
      <c r="G325" s="5" t="s">
        <v>3</v>
      </c>
      <c r="H325" s="6" t="s">
        <v>4</v>
      </c>
      <c r="I325" s="74" t="s">
        <v>255</v>
      </c>
      <c r="J325" s="82" t="s">
        <v>259</v>
      </c>
      <c r="K325" s="75" t="s">
        <v>258</v>
      </c>
    </row>
    <row r="326" spans="2:11" ht="38.25">
      <c r="B326" s="7" t="s">
        <v>5</v>
      </c>
      <c r="C326" s="7" t="s">
        <v>6</v>
      </c>
      <c r="D326" s="7" t="s">
        <v>260</v>
      </c>
      <c r="E326" s="7" t="s">
        <v>7</v>
      </c>
      <c r="F326" s="7" t="s">
        <v>8</v>
      </c>
      <c r="G326" s="7" t="s">
        <v>9</v>
      </c>
      <c r="H326" s="7" t="s">
        <v>10</v>
      </c>
      <c r="I326" s="76" t="s">
        <v>254</v>
      </c>
      <c r="J326" s="83" t="s">
        <v>257</v>
      </c>
      <c r="K326" s="77" t="s">
        <v>256</v>
      </c>
    </row>
    <row r="327" spans="2:8" ht="52.5" customHeight="1">
      <c r="B327" s="87" t="s">
        <v>199</v>
      </c>
      <c r="C327" s="87"/>
      <c r="D327" s="7"/>
      <c r="E327" s="9"/>
      <c r="F327" s="9"/>
      <c r="G327" s="7"/>
      <c r="H327" s="7"/>
    </row>
    <row r="328" spans="2:11" ht="36">
      <c r="B328" s="7" t="s">
        <v>12</v>
      </c>
      <c r="C328" s="44" t="s">
        <v>200</v>
      </c>
      <c r="D328" s="36"/>
      <c r="E328" s="11" t="s">
        <v>14</v>
      </c>
      <c r="F328" s="11">
        <v>624</v>
      </c>
      <c r="G328" s="7"/>
      <c r="H328" s="73">
        <f>ROUND(F328*G328,2)</f>
        <v>0</v>
      </c>
      <c r="I328" s="78">
        <f aca="true" t="shared" si="20" ref="I328:I335">H328*0.08</f>
        <v>0</v>
      </c>
      <c r="J328" s="84">
        <f>ROUND(K328/F328,2)</f>
        <v>0</v>
      </c>
      <c r="K328" s="80">
        <f>SUM(I328,H328)</f>
        <v>0</v>
      </c>
    </row>
    <row r="329" spans="2:11" ht="36">
      <c r="B329" s="7" t="s">
        <v>15</v>
      </c>
      <c r="C329" s="13" t="s">
        <v>201</v>
      </c>
      <c r="D329" s="24"/>
      <c r="E329" s="9" t="s">
        <v>14</v>
      </c>
      <c r="F329" s="11">
        <v>432</v>
      </c>
      <c r="G329" s="7"/>
      <c r="H329" s="73">
        <f aca="true" t="shared" si="21" ref="H329:H335">ROUND(F329*G329,2)</f>
        <v>0</v>
      </c>
      <c r="I329" s="78">
        <f t="shared" si="20"/>
        <v>0</v>
      </c>
      <c r="J329" s="84">
        <f aca="true" t="shared" si="22" ref="J329:J335">ROUND(K329/F329,2)</f>
        <v>0</v>
      </c>
      <c r="K329" s="80">
        <f aca="true" t="shared" si="23" ref="K329:K335">SUM(I329,H329)</f>
        <v>0</v>
      </c>
    </row>
    <row r="330" spans="2:11" ht="36">
      <c r="B330" s="7" t="s">
        <v>17</v>
      </c>
      <c r="C330" s="13" t="s">
        <v>202</v>
      </c>
      <c r="D330" s="24"/>
      <c r="E330" s="9" t="s">
        <v>14</v>
      </c>
      <c r="F330" s="11">
        <v>1368</v>
      </c>
      <c r="G330" s="7"/>
      <c r="H330" s="73">
        <f t="shared" si="21"/>
        <v>0</v>
      </c>
      <c r="I330" s="78">
        <f t="shared" si="20"/>
        <v>0</v>
      </c>
      <c r="J330" s="84">
        <f t="shared" si="22"/>
        <v>0</v>
      </c>
      <c r="K330" s="80">
        <f t="shared" si="23"/>
        <v>0</v>
      </c>
    </row>
    <row r="331" spans="2:11" ht="36">
      <c r="B331" s="7" t="s">
        <v>19</v>
      </c>
      <c r="C331" s="13" t="s">
        <v>203</v>
      </c>
      <c r="D331" s="24"/>
      <c r="E331" s="9" t="s">
        <v>14</v>
      </c>
      <c r="F331" s="11">
        <v>972</v>
      </c>
      <c r="G331" s="7"/>
      <c r="H331" s="73">
        <f t="shared" si="21"/>
        <v>0</v>
      </c>
      <c r="I331" s="78">
        <f t="shared" si="20"/>
        <v>0</v>
      </c>
      <c r="J331" s="84">
        <f t="shared" si="22"/>
        <v>0</v>
      </c>
      <c r="K331" s="80">
        <f t="shared" si="23"/>
        <v>0</v>
      </c>
    </row>
    <row r="332" spans="2:11" ht="36">
      <c r="B332" s="7" t="s">
        <v>21</v>
      </c>
      <c r="C332" s="16" t="s">
        <v>204</v>
      </c>
      <c r="D332" s="26"/>
      <c r="E332" s="9" t="s">
        <v>14</v>
      </c>
      <c r="F332" s="11">
        <v>1560</v>
      </c>
      <c r="G332" s="7"/>
      <c r="H332" s="73">
        <f t="shared" si="21"/>
        <v>0</v>
      </c>
      <c r="I332" s="78">
        <f t="shared" si="20"/>
        <v>0</v>
      </c>
      <c r="J332" s="84">
        <f t="shared" si="22"/>
        <v>0</v>
      </c>
      <c r="K332" s="80">
        <f t="shared" si="23"/>
        <v>0</v>
      </c>
    </row>
    <row r="333" spans="2:11" ht="36">
      <c r="B333" s="7" t="s">
        <v>23</v>
      </c>
      <c r="C333" s="44" t="s">
        <v>205</v>
      </c>
      <c r="D333" s="102"/>
      <c r="E333" s="25" t="s">
        <v>14</v>
      </c>
      <c r="F333" s="11">
        <v>240</v>
      </c>
      <c r="G333" s="7"/>
      <c r="H333" s="73">
        <f t="shared" si="21"/>
        <v>0</v>
      </c>
      <c r="I333" s="78">
        <f t="shared" si="20"/>
        <v>0</v>
      </c>
      <c r="J333" s="84">
        <f t="shared" si="22"/>
        <v>0</v>
      </c>
      <c r="K333" s="80">
        <f t="shared" si="23"/>
        <v>0</v>
      </c>
    </row>
    <row r="334" spans="2:11" ht="36">
      <c r="B334" s="7" t="s">
        <v>25</v>
      </c>
      <c r="C334" s="17" t="s">
        <v>206</v>
      </c>
      <c r="D334" s="103"/>
      <c r="E334" s="25" t="s">
        <v>14</v>
      </c>
      <c r="F334" s="11">
        <v>360</v>
      </c>
      <c r="G334" s="7"/>
      <c r="H334" s="73">
        <f t="shared" si="21"/>
        <v>0</v>
      </c>
      <c r="I334" s="78">
        <f t="shared" si="20"/>
        <v>0</v>
      </c>
      <c r="J334" s="84">
        <f t="shared" si="22"/>
        <v>0</v>
      </c>
      <c r="K334" s="80">
        <f t="shared" si="23"/>
        <v>0</v>
      </c>
    </row>
    <row r="335" spans="2:11" ht="36">
      <c r="B335" s="7" t="s">
        <v>27</v>
      </c>
      <c r="C335" s="52" t="s">
        <v>207</v>
      </c>
      <c r="D335" s="104"/>
      <c r="E335" s="25" t="s">
        <v>14</v>
      </c>
      <c r="F335" s="35">
        <v>540</v>
      </c>
      <c r="G335" s="7"/>
      <c r="H335" s="73">
        <f t="shared" si="21"/>
        <v>0</v>
      </c>
      <c r="I335" s="78">
        <f t="shared" si="20"/>
        <v>0</v>
      </c>
      <c r="J335" s="84">
        <f t="shared" si="22"/>
        <v>0</v>
      </c>
      <c r="K335" s="80">
        <f t="shared" si="23"/>
        <v>0</v>
      </c>
    </row>
    <row r="336" spans="2:8" ht="13.5" customHeight="1">
      <c r="B336" s="91"/>
      <c r="C336" s="91"/>
      <c r="D336" s="91"/>
      <c r="E336" s="91"/>
      <c r="F336" s="91"/>
      <c r="G336" s="28" t="s">
        <v>39</v>
      </c>
      <c r="H336" s="28">
        <f>SUM(H328:H335)</f>
        <v>0</v>
      </c>
    </row>
    <row r="337" spans="2:8" ht="12.75">
      <c r="B337" s="91"/>
      <c r="C337" s="91"/>
      <c r="D337" s="91"/>
      <c r="E337" s="91"/>
      <c r="F337" s="91"/>
      <c r="G337" s="29"/>
      <c r="H337" s="30"/>
    </row>
    <row r="338" spans="2:8" ht="13.5" customHeight="1">
      <c r="B338" s="91"/>
      <c r="C338" s="91"/>
      <c r="D338" s="91"/>
      <c r="E338" s="91"/>
      <c r="F338" s="91"/>
      <c r="G338" s="31"/>
      <c r="H338" s="12"/>
    </row>
    <row r="340" spans="2:8" ht="12.75" customHeight="1">
      <c r="B340" s="34"/>
      <c r="C340" s="34"/>
      <c r="D340" s="34"/>
      <c r="E340" s="34"/>
      <c r="F340" s="34"/>
      <c r="G340" s="34"/>
      <c r="H340" s="34"/>
    </row>
    <row r="341" spans="2:8" ht="18">
      <c r="B341" s="86" t="s">
        <v>208</v>
      </c>
      <c r="C341" s="86"/>
      <c r="D341" s="86"/>
      <c r="E341" s="86"/>
      <c r="F341" s="86"/>
      <c r="G341" s="86"/>
      <c r="H341" s="86"/>
    </row>
    <row r="342" spans="2:11" ht="12.75">
      <c r="B342" s="2"/>
      <c r="C342" s="3"/>
      <c r="D342" s="93"/>
      <c r="E342" s="4" t="s">
        <v>1</v>
      </c>
      <c r="F342" s="4" t="s">
        <v>2</v>
      </c>
      <c r="G342" s="5" t="s">
        <v>3</v>
      </c>
      <c r="H342" s="6" t="s">
        <v>4</v>
      </c>
      <c r="I342" s="74" t="s">
        <v>255</v>
      </c>
      <c r="J342" s="82" t="s">
        <v>259</v>
      </c>
      <c r="K342" s="75" t="s">
        <v>258</v>
      </c>
    </row>
    <row r="343" spans="2:11" ht="38.25">
      <c r="B343" s="7" t="s">
        <v>5</v>
      </c>
      <c r="C343" s="7" t="s">
        <v>6</v>
      </c>
      <c r="D343" s="7" t="s">
        <v>260</v>
      </c>
      <c r="E343" s="7" t="s">
        <v>7</v>
      </c>
      <c r="F343" s="7" t="s">
        <v>8</v>
      </c>
      <c r="G343" s="7" t="s">
        <v>9</v>
      </c>
      <c r="H343" s="7" t="s">
        <v>10</v>
      </c>
      <c r="I343" s="76" t="s">
        <v>254</v>
      </c>
      <c r="J343" s="83" t="s">
        <v>257</v>
      </c>
      <c r="K343" s="77" t="s">
        <v>256</v>
      </c>
    </row>
    <row r="344" spans="2:11" ht="60">
      <c r="B344" s="7" t="s">
        <v>12</v>
      </c>
      <c r="C344" s="63" t="s">
        <v>209</v>
      </c>
      <c r="D344" s="113"/>
      <c r="E344" s="11" t="s">
        <v>14</v>
      </c>
      <c r="F344" s="11">
        <v>168</v>
      </c>
      <c r="G344" s="7"/>
      <c r="H344" s="73">
        <f>ROUND(F344*G344,2)</f>
        <v>0</v>
      </c>
      <c r="I344" s="78">
        <f>H344*0.08</f>
        <v>0</v>
      </c>
      <c r="J344" s="84">
        <f>ROUND(K344/F344,2)</f>
        <v>0</v>
      </c>
      <c r="K344" s="80">
        <f>SUM(I344,H344)</f>
        <v>0</v>
      </c>
    </row>
    <row r="345" spans="2:11" ht="57.75" customHeight="1">
      <c r="B345" s="7" t="s">
        <v>15</v>
      </c>
      <c r="C345" s="66" t="s">
        <v>210</v>
      </c>
      <c r="D345" s="115"/>
      <c r="E345" s="9" t="s">
        <v>14</v>
      </c>
      <c r="F345" s="11">
        <v>180</v>
      </c>
      <c r="G345" s="7"/>
      <c r="H345" s="73">
        <f>ROUND(F345*G345,2)</f>
        <v>0</v>
      </c>
      <c r="I345" s="78">
        <f>H345*0.08</f>
        <v>0</v>
      </c>
      <c r="J345" s="84">
        <f>ROUND(K345/F345,2)</f>
        <v>0</v>
      </c>
      <c r="K345" s="80">
        <f>SUM(I345,H345)</f>
        <v>0</v>
      </c>
    </row>
    <row r="346" spans="2:11" ht="97.5" customHeight="1">
      <c r="B346" s="7" t="s">
        <v>17</v>
      </c>
      <c r="C346" s="66" t="s">
        <v>211</v>
      </c>
      <c r="D346" s="115"/>
      <c r="E346" s="9" t="s">
        <v>14</v>
      </c>
      <c r="F346" s="11">
        <v>240</v>
      </c>
      <c r="G346" s="7"/>
      <c r="H346" s="73">
        <f>ROUND(F346*G346,2)</f>
        <v>0</v>
      </c>
      <c r="I346" s="78">
        <f>H346*0.08</f>
        <v>0</v>
      </c>
      <c r="J346" s="84">
        <f>ROUND(K346/F346,2)</f>
        <v>0</v>
      </c>
      <c r="K346" s="80">
        <f>SUM(I346,H346)</f>
        <v>0</v>
      </c>
    </row>
    <row r="347" spans="2:8" ht="13.5" customHeight="1">
      <c r="B347" s="91"/>
      <c r="C347" s="91"/>
      <c r="D347" s="91"/>
      <c r="E347" s="91"/>
      <c r="F347" s="91"/>
      <c r="G347" s="28" t="s">
        <v>39</v>
      </c>
      <c r="H347" s="28">
        <f>SUM(H344:H346)</f>
        <v>0</v>
      </c>
    </row>
    <row r="348" spans="2:8" ht="12.75">
      <c r="B348" s="91"/>
      <c r="C348" s="91"/>
      <c r="D348" s="91"/>
      <c r="E348" s="91"/>
      <c r="F348" s="91"/>
      <c r="G348" s="29"/>
      <c r="H348" s="30"/>
    </row>
    <row r="349" spans="2:8" ht="13.5" customHeight="1">
      <c r="B349" s="91"/>
      <c r="C349" s="91"/>
      <c r="D349" s="91"/>
      <c r="E349" s="91"/>
      <c r="F349" s="91"/>
      <c r="G349" s="31"/>
      <c r="H349" s="12"/>
    </row>
    <row r="352" spans="2:8" ht="12.75" customHeight="1">
      <c r="B352" s="34"/>
      <c r="C352" s="34"/>
      <c r="D352" s="34"/>
      <c r="E352" s="34"/>
      <c r="F352" s="34"/>
      <c r="G352" s="34"/>
      <c r="H352" s="34"/>
    </row>
    <row r="353" spans="2:8" ht="18">
      <c r="B353" s="86" t="s">
        <v>212</v>
      </c>
      <c r="C353" s="86"/>
      <c r="D353" s="86"/>
      <c r="E353" s="86"/>
      <c r="F353" s="86"/>
      <c r="G353" s="86"/>
      <c r="H353" s="86"/>
    </row>
    <row r="354" spans="2:11" ht="12.75">
      <c r="B354" s="2"/>
      <c r="C354" s="3"/>
      <c r="D354" s="93"/>
      <c r="E354" s="4" t="s">
        <v>1</v>
      </c>
      <c r="F354" s="4" t="s">
        <v>2</v>
      </c>
      <c r="G354" s="5" t="s">
        <v>3</v>
      </c>
      <c r="H354" s="6" t="s">
        <v>4</v>
      </c>
      <c r="I354" s="74" t="s">
        <v>255</v>
      </c>
      <c r="J354" s="82" t="s">
        <v>259</v>
      </c>
      <c r="K354" s="75" t="s">
        <v>258</v>
      </c>
    </row>
    <row r="355" spans="2:11" ht="38.25">
      <c r="B355" s="7" t="s">
        <v>5</v>
      </c>
      <c r="C355" s="7" t="s">
        <v>6</v>
      </c>
      <c r="D355" s="7" t="s">
        <v>260</v>
      </c>
      <c r="E355" s="7" t="s">
        <v>7</v>
      </c>
      <c r="F355" s="7" t="s">
        <v>8</v>
      </c>
      <c r="G355" s="7" t="s">
        <v>9</v>
      </c>
      <c r="H355" s="7" t="s">
        <v>10</v>
      </c>
      <c r="I355" s="76" t="s">
        <v>254</v>
      </c>
      <c r="J355" s="83" t="s">
        <v>257</v>
      </c>
      <c r="K355" s="77" t="s">
        <v>256</v>
      </c>
    </row>
    <row r="356" spans="2:8" ht="40.5" customHeight="1">
      <c r="B356" s="87" t="s">
        <v>213</v>
      </c>
      <c r="C356" s="87"/>
      <c r="D356" s="7"/>
      <c r="E356" s="9"/>
      <c r="F356" s="9"/>
      <c r="G356" s="7"/>
      <c r="H356" s="7"/>
    </row>
    <row r="357" spans="2:11" ht="12.75">
      <c r="B357" s="7" t="s">
        <v>12</v>
      </c>
      <c r="C357" s="63" t="s">
        <v>214</v>
      </c>
      <c r="D357" s="113"/>
      <c r="E357" s="11" t="s">
        <v>14</v>
      </c>
      <c r="F357" s="11">
        <v>360</v>
      </c>
      <c r="G357" s="7"/>
      <c r="H357" s="73">
        <f>ROUND(F357*G357,2)</f>
        <v>0</v>
      </c>
      <c r="I357" s="78">
        <f aca="true" t="shared" si="24" ref="I357:I364">H357*0.08</f>
        <v>0</v>
      </c>
      <c r="J357" s="84">
        <f>ROUND(K357/F357,2)</f>
        <v>0</v>
      </c>
      <c r="K357" s="80">
        <f>SUM(I357,H357)</f>
        <v>0</v>
      </c>
    </row>
    <row r="358" spans="2:11" ht="12.75">
      <c r="B358" s="7" t="s">
        <v>15</v>
      </c>
      <c r="C358" s="66" t="s">
        <v>215</v>
      </c>
      <c r="D358" s="115"/>
      <c r="E358" s="9" t="s">
        <v>14</v>
      </c>
      <c r="F358" s="11">
        <v>1200</v>
      </c>
      <c r="G358" s="7"/>
      <c r="H358" s="73">
        <f aca="true" t="shared" si="25" ref="H358:H364">ROUND(F358*G358,2)</f>
        <v>0</v>
      </c>
      <c r="I358" s="78">
        <f t="shared" si="24"/>
        <v>0</v>
      </c>
      <c r="J358" s="84">
        <f aca="true" t="shared" si="26" ref="J358:J364">ROUND(K358/F358,2)</f>
        <v>0</v>
      </c>
      <c r="K358" s="80">
        <f aca="true" t="shared" si="27" ref="K358:K364">SUM(I358,H358)</f>
        <v>0</v>
      </c>
    </row>
    <row r="359" spans="2:11" ht="12.75">
      <c r="B359" s="7" t="s">
        <v>17</v>
      </c>
      <c r="C359" s="66" t="s">
        <v>216</v>
      </c>
      <c r="D359" s="115"/>
      <c r="E359" s="9" t="s">
        <v>14</v>
      </c>
      <c r="F359" s="11">
        <v>720</v>
      </c>
      <c r="G359" s="7"/>
      <c r="H359" s="73">
        <f t="shared" si="25"/>
        <v>0</v>
      </c>
      <c r="I359" s="78">
        <f t="shared" si="24"/>
        <v>0</v>
      </c>
      <c r="J359" s="84">
        <f t="shared" si="26"/>
        <v>0</v>
      </c>
      <c r="K359" s="80">
        <f t="shared" si="27"/>
        <v>0</v>
      </c>
    </row>
    <row r="360" spans="2:11" ht="12.75">
      <c r="B360" s="7" t="s">
        <v>19</v>
      </c>
      <c r="C360" s="66" t="s">
        <v>217</v>
      </c>
      <c r="D360" s="115"/>
      <c r="E360" s="9" t="s">
        <v>14</v>
      </c>
      <c r="F360" s="11">
        <v>36</v>
      </c>
      <c r="G360" s="7"/>
      <c r="H360" s="73">
        <f t="shared" si="25"/>
        <v>0</v>
      </c>
      <c r="I360" s="78">
        <f t="shared" si="24"/>
        <v>0</v>
      </c>
      <c r="J360" s="84">
        <f t="shared" si="26"/>
        <v>0</v>
      </c>
      <c r="K360" s="80">
        <f t="shared" si="27"/>
        <v>0</v>
      </c>
    </row>
    <row r="361" spans="2:11" ht="12.75">
      <c r="B361" s="7" t="s">
        <v>21</v>
      </c>
      <c r="C361" s="67" t="s">
        <v>218</v>
      </c>
      <c r="D361" s="116"/>
      <c r="E361" s="9" t="s">
        <v>14</v>
      </c>
      <c r="F361" s="11">
        <v>1728</v>
      </c>
      <c r="G361" s="7"/>
      <c r="H361" s="73">
        <f t="shared" si="25"/>
        <v>0</v>
      </c>
      <c r="I361" s="78">
        <f t="shared" si="24"/>
        <v>0</v>
      </c>
      <c r="J361" s="84">
        <f t="shared" si="26"/>
        <v>0</v>
      </c>
      <c r="K361" s="80">
        <f t="shared" si="27"/>
        <v>0</v>
      </c>
    </row>
    <row r="362" spans="2:11" ht="12.75">
      <c r="B362" s="7" t="s">
        <v>23</v>
      </c>
      <c r="C362" s="67" t="s">
        <v>219</v>
      </c>
      <c r="D362" s="116"/>
      <c r="E362" s="9" t="s">
        <v>14</v>
      </c>
      <c r="F362" s="11">
        <v>1644</v>
      </c>
      <c r="G362" s="7"/>
      <c r="H362" s="73">
        <f t="shared" si="25"/>
        <v>0</v>
      </c>
      <c r="I362" s="78">
        <f t="shared" si="24"/>
        <v>0</v>
      </c>
      <c r="J362" s="84">
        <f t="shared" si="26"/>
        <v>0</v>
      </c>
      <c r="K362" s="80">
        <f t="shared" si="27"/>
        <v>0</v>
      </c>
    </row>
    <row r="363" spans="2:11" ht="12.75">
      <c r="B363" s="7" t="s">
        <v>25</v>
      </c>
      <c r="C363" s="63" t="s">
        <v>220</v>
      </c>
      <c r="D363" s="105"/>
      <c r="E363" s="25" t="s">
        <v>14</v>
      </c>
      <c r="F363" s="11">
        <v>1320</v>
      </c>
      <c r="G363" s="7"/>
      <c r="H363" s="73">
        <f t="shared" si="25"/>
        <v>0</v>
      </c>
      <c r="I363" s="78">
        <f t="shared" si="24"/>
        <v>0</v>
      </c>
      <c r="J363" s="84">
        <f t="shared" si="26"/>
        <v>0</v>
      </c>
      <c r="K363" s="80">
        <f t="shared" si="27"/>
        <v>0</v>
      </c>
    </row>
    <row r="364" spans="2:11" ht="12.75">
      <c r="B364" s="7" t="s">
        <v>27</v>
      </c>
      <c r="C364" s="66" t="s">
        <v>221</v>
      </c>
      <c r="D364" s="117"/>
      <c r="E364" s="25" t="s">
        <v>14</v>
      </c>
      <c r="F364" s="11">
        <v>1740</v>
      </c>
      <c r="G364" s="7"/>
      <c r="H364" s="73">
        <f t="shared" si="25"/>
        <v>0</v>
      </c>
      <c r="I364" s="78">
        <f t="shared" si="24"/>
        <v>0</v>
      </c>
      <c r="J364" s="84">
        <f t="shared" si="26"/>
        <v>0</v>
      </c>
      <c r="K364" s="80">
        <f t="shared" si="27"/>
        <v>0</v>
      </c>
    </row>
    <row r="365" spans="2:8" ht="13.5" customHeight="1">
      <c r="B365" s="91"/>
      <c r="C365" s="91"/>
      <c r="D365" s="91"/>
      <c r="E365" s="91"/>
      <c r="F365" s="91"/>
      <c r="G365" s="28" t="s">
        <v>39</v>
      </c>
      <c r="H365" s="28">
        <f>SUM(H357:H364)</f>
        <v>0</v>
      </c>
    </row>
    <row r="366" spans="2:8" ht="12.75">
      <c r="B366" s="91"/>
      <c r="C366" s="91"/>
      <c r="D366" s="91"/>
      <c r="E366" s="91"/>
      <c r="F366" s="91"/>
      <c r="G366" s="29"/>
      <c r="H366" s="30"/>
    </row>
    <row r="367" spans="2:8" ht="12.75" customHeight="1">
      <c r="B367" s="34"/>
      <c r="C367" s="34"/>
      <c r="D367" s="34"/>
      <c r="E367" s="34"/>
      <c r="F367" s="34"/>
      <c r="G367" s="34"/>
      <c r="H367" s="34"/>
    </row>
    <row r="368" spans="2:8" ht="18">
      <c r="B368" s="86" t="s">
        <v>222</v>
      </c>
      <c r="C368" s="86"/>
      <c r="D368" s="86"/>
      <c r="E368" s="86"/>
      <c r="F368" s="86"/>
      <c r="G368" s="86"/>
      <c r="H368" s="86"/>
    </row>
    <row r="369" spans="2:11" ht="12.75">
      <c r="B369" s="2"/>
      <c r="C369" s="3"/>
      <c r="D369" s="93"/>
      <c r="E369" s="4" t="s">
        <v>1</v>
      </c>
      <c r="F369" s="4" t="s">
        <v>2</v>
      </c>
      <c r="G369" s="5" t="s">
        <v>3</v>
      </c>
      <c r="H369" s="6" t="s">
        <v>4</v>
      </c>
      <c r="I369" s="74" t="s">
        <v>255</v>
      </c>
      <c r="J369" s="82" t="s">
        <v>259</v>
      </c>
      <c r="K369" s="75" t="s">
        <v>258</v>
      </c>
    </row>
    <row r="370" spans="2:11" ht="38.25">
      <c r="B370" s="7" t="s">
        <v>5</v>
      </c>
      <c r="C370" s="7" t="s">
        <v>6</v>
      </c>
      <c r="D370" s="7" t="s">
        <v>260</v>
      </c>
      <c r="E370" s="7" t="s">
        <v>7</v>
      </c>
      <c r="F370" s="7" t="s">
        <v>8</v>
      </c>
      <c r="G370" s="7" t="s">
        <v>9</v>
      </c>
      <c r="H370" s="7" t="s">
        <v>10</v>
      </c>
      <c r="I370" s="76" t="s">
        <v>254</v>
      </c>
      <c r="J370" s="83" t="s">
        <v>257</v>
      </c>
      <c r="K370" s="77" t="s">
        <v>256</v>
      </c>
    </row>
    <row r="371" spans="2:8" ht="48" customHeight="1">
      <c r="B371" s="87" t="s">
        <v>223</v>
      </c>
      <c r="C371" s="87"/>
      <c r="D371" s="7"/>
      <c r="E371" s="9"/>
      <c r="F371" s="9"/>
      <c r="G371" s="7"/>
      <c r="H371" s="7"/>
    </row>
    <row r="372" spans="2:11" ht="36">
      <c r="B372" s="7" t="s">
        <v>12</v>
      </c>
      <c r="C372" s="13" t="s">
        <v>224</v>
      </c>
      <c r="D372" s="24"/>
      <c r="E372" s="11" t="s">
        <v>14</v>
      </c>
      <c r="F372" s="11">
        <v>720</v>
      </c>
      <c r="G372" s="7"/>
      <c r="H372" s="73">
        <f aca="true" t="shared" si="28" ref="H372:H377">ROUND(F372*G372,2)</f>
        <v>0</v>
      </c>
      <c r="I372" s="78">
        <f aca="true" t="shared" si="29" ref="I372:I377">H372*0.08</f>
        <v>0</v>
      </c>
      <c r="J372" s="84">
        <f aca="true" t="shared" si="30" ref="J372:J377">ROUND(K372/F372,2)</f>
        <v>0</v>
      </c>
      <c r="K372" s="80">
        <f aca="true" t="shared" si="31" ref="K372:K377">SUM(I372,H372)</f>
        <v>0</v>
      </c>
    </row>
    <row r="373" spans="2:11" ht="48">
      <c r="B373" s="7" t="s">
        <v>15</v>
      </c>
      <c r="C373" s="13" t="s">
        <v>225</v>
      </c>
      <c r="D373" s="24"/>
      <c r="E373" s="9" t="s">
        <v>14</v>
      </c>
      <c r="F373" s="11">
        <v>2400</v>
      </c>
      <c r="G373" s="7"/>
      <c r="H373" s="73">
        <f t="shared" si="28"/>
        <v>0</v>
      </c>
      <c r="I373" s="78">
        <f t="shared" si="29"/>
        <v>0</v>
      </c>
      <c r="J373" s="84">
        <f t="shared" si="30"/>
        <v>0</v>
      </c>
      <c r="K373" s="80">
        <f t="shared" si="31"/>
        <v>0</v>
      </c>
    </row>
    <row r="374" spans="2:11" ht="48">
      <c r="B374" s="7" t="s">
        <v>17</v>
      </c>
      <c r="C374" s="13" t="s">
        <v>226</v>
      </c>
      <c r="D374" s="24"/>
      <c r="E374" s="9" t="s">
        <v>14</v>
      </c>
      <c r="F374" s="11">
        <v>160</v>
      </c>
      <c r="G374" s="7"/>
      <c r="H374" s="73">
        <f t="shared" si="28"/>
        <v>0</v>
      </c>
      <c r="I374" s="78">
        <f t="shared" si="29"/>
        <v>0</v>
      </c>
      <c r="J374" s="84">
        <f t="shared" si="30"/>
        <v>0</v>
      </c>
      <c r="K374" s="80">
        <f t="shared" si="31"/>
        <v>0</v>
      </c>
    </row>
    <row r="375" spans="2:11" ht="48">
      <c r="B375" s="7" t="s">
        <v>19</v>
      </c>
      <c r="C375" s="13" t="s">
        <v>227</v>
      </c>
      <c r="D375" s="24"/>
      <c r="E375" s="9" t="s">
        <v>14</v>
      </c>
      <c r="F375" s="11">
        <v>4800</v>
      </c>
      <c r="G375" s="7"/>
      <c r="H375" s="73">
        <f t="shared" si="28"/>
        <v>0</v>
      </c>
      <c r="I375" s="78">
        <f t="shared" si="29"/>
        <v>0</v>
      </c>
      <c r="J375" s="84">
        <f t="shared" si="30"/>
        <v>0</v>
      </c>
      <c r="K375" s="80">
        <f t="shared" si="31"/>
        <v>0</v>
      </c>
    </row>
    <row r="376" spans="2:11" ht="24">
      <c r="B376" s="7" t="s">
        <v>21</v>
      </c>
      <c r="C376" s="13" t="s">
        <v>228</v>
      </c>
      <c r="D376" s="24"/>
      <c r="E376" s="9" t="s">
        <v>14</v>
      </c>
      <c r="F376" s="11">
        <v>360</v>
      </c>
      <c r="G376" s="7"/>
      <c r="H376" s="73">
        <f t="shared" si="28"/>
        <v>0</v>
      </c>
      <c r="I376" s="78">
        <f t="shared" si="29"/>
        <v>0</v>
      </c>
      <c r="J376" s="84">
        <f t="shared" si="30"/>
        <v>0</v>
      </c>
      <c r="K376" s="80">
        <f t="shared" si="31"/>
        <v>0</v>
      </c>
    </row>
    <row r="377" spans="2:11" ht="24">
      <c r="B377" s="7" t="s">
        <v>23</v>
      </c>
      <c r="C377" s="33" t="s">
        <v>229</v>
      </c>
      <c r="D377" s="98"/>
      <c r="E377" s="9" t="s">
        <v>14</v>
      </c>
      <c r="F377" s="11">
        <v>600</v>
      </c>
      <c r="G377" s="7"/>
      <c r="H377" s="73">
        <f t="shared" si="28"/>
        <v>0</v>
      </c>
      <c r="I377" s="78">
        <f t="shared" si="29"/>
        <v>0</v>
      </c>
      <c r="J377" s="84">
        <f t="shared" si="30"/>
        <v>0</v>
      </c>
      <c r="K377" s="80">
        <f t="shared" si="31"/>
        <v>0</v>
      </c>
    </row>
    <row r="378" spans="2:8" ht="13.5" customHeight="1">
      <c r="B378" s="91"/>
      <c r="C378" s="91"/>
      <c r="D378" s="91"/>
      <c r="E378" s="91"/>
      <c r="F378" s="91"/>
      <c r="G378" s="28" t="s">
        <v>39</v>
      </c>
      <c r="H378" s="28">
        <f>SUM(H372:H377)</f>
        <v>0</v>
      </c>
    </row>
    <row r="379" spans="2:8" ht="12.75">
      <c r="B379" s="91"/>
      <c r="C379" s="91"/>
      <c r="D379" s="91"/>
      <c r="E379" s="91"/>
      <c r="F379" s="91"/>
      <c r="G379" s="29"/>
      <c r="H379" s="30"/>
    </row>
    <row r="380" spans="2:8" ht="13.5" customHeight="1">
      <c r="B380" s="91"/>
      <c r="C380" s="91"/>
      <c r="D380" s="91"/>
      <c r="E380" s="91"/>
      <c r="F380" s="91"/>
      <c r="G380" s="31"/>
      <c r="H380" s="12"/>
    </row>
    <row r="381" spans="2:8" ht="12.75" customHeight="1">
      <c r="B381" s="34"/>
      <c r="C381" s="34"/>
      <c r="D381" s="34"/>
      <c r="E381" s="34"/>
      <c r="F381" s="34"/>
      <c r="G381" s="34"/>
      <c r="H381" s="34"/>
    </row>
    <row r="382" spans="2:8" ht="18">
      <c r="B382" s="86" t="s">
        <v>230</v>
      </c>
      <c r="C382" s="86"/>
      <c r="D382" s="86"/>
      <c r="E382" s="86"/>
      <c r="F382" s="86"/>
      <c r="G382" s="86"/>
      <c r="H382" s="86"/>
    </row>
    <row r="383" spans="2:11" ht="12.75">
      <c r="B383" s="2"/>
      <c r="C383" s="3"/>
      <c r="D383" s="93"/>
      <c r="E383" s="4" t="s">
        <v>1</v>
      </c>
      <c r="F383" s="4" t="s">
        <v>2</v>
      </c>
      <c r="G383" s="5" t="s">
        <v>3</v>
      </c>
      <c r="H383" s="6" t="s">
        <v>4</v>
      </c>
      <c r="I383" s="74" t="s">
        <v>255</v>
      </c>
      <c r="J383" s="82" t="s">
        <v>259</v>
      </c>
      <c r="K383" s="75" t="s">
        <v>258</v>
      </c>
    </row>
    <row r="384" spans="2:11" ht="38.25">
      <c r="B384" s="7" t="s">
        <v>5</v>
      </c>
      <c r="C384" s="7" t="s">
        <v>6</v>
      </c>
      <c r="D384" s="7" t="s">
        <v>260</v>
      </c>
      <c r="E384" s="7" t="s">
        <v>7</v>
      </c>
      <c r="F384" s="7" t="s">
        <v>8</v>
      </c>
      <c r="G384" s="7" t="s">
        <v>9</v>
      </c>
      <c r="H384" s="7" t="s">
        <v>10</v>
      </c>
      <c r="I384" s="76" t="s">
        <v>254</v>
      </c>
      <c r="J384" s="83" t="s">
        <v>257</v>
      </c>
      <c r="K384" s="77" t="s">
        <v>256</v>
      </c>
    </row>
    <row r="385" spans="2:8" ht="33.75" customHeight="1">
      <c r="B385" s="87" t="s">
        <v>231</v>
      </c>
      <c r="C385" s="87"/>
      <c r="D385" s="7"/>
      <c r="E385" s="9"/>
      <c r="F385" s="9"/>
      <c r="G385" s="7"/>
      <c r="H385" s="7"/>
    </row>
    <row r="386" spans="2:11" ht="36">
      <c r="B386" s="7" t="s">
        <v>12</v>
      </c>
      <c r="C386" s="44" t="s">
        <v>232</v>
      </c>
      <c r="D386" s="36"/>
      <c r="E386" s="11" t="s">
        <v>14</v>
      </c>
      <c r="F386" s="11">
        <v>700</v>
      </c>
      <c r="G386" s="7"/>
      <c r="H386" s="73">
        <f>ROUND(F386*G386,2)</f>
        <v>0</v>
      </c>
      <c r="I386" s="78">
        <f>H386*0.08</f>
        <v>0</v>
      </c>
      <c r="J386" s="84">
        <f>ROUND(K386/F386,2)</f>
        <v>0</v>
      </c>
      <c r="K386" s="80">
        <f>SUM(I386,H386)</f>
        <v>0</v>
      </c>
    </row>
    <row r="387" spans="2:11" ht="36">
      <c r="B387" s="7" t="s">
        <v>15</v>
      </c>
      <c r="C387" s="13" t="s">
        <v>233</v>
      </c>
      <c r="D387" s="24"/>
      <c r="E387" s="9" t="s">
        <v>14</v>
      </c>
      <c r="F387" s="11">
        <v>1400</v>
      </c>
      <c r="G387" s="7"/>
      <c r="H387" s="73">
        <f>ROUND(F387*G387,2)</f>
        <v>0</v>
      </c>
      <c r="I387" s="78">
        <f>H387*0.08</f>
        <v>0</v>
      </c>
      <c r="J387" s="84">
        <f>ROUND(K387/F387,2)</f>
        <v>0</v>
      </c>
      <c r="K387" s="80">
        <f>SUM(I387,H387)</f>
        <v>0</v>
      </c>
    </row>
    <row r="388" spans="2:8" ht="13.5" customHeight="1">
      <c r="B388" s="91"/>
      <c r="C388" s="91"/>
      <c r="D388" s="91"/>
      <c r="E388" s="91"/>
      <c r="F388" s="91"/>
      <c r="G388" s="28" t="s">
        <v>39</v>
      </c>
      <c r="H388" s="28">
        <f>SUM(H386:H387)</f>
        <v>0</v>
      </c>
    </row>
    <row r="389" spans="2:8" ht="12.75">
      <c r="B389" s="91"/>
      <c r="C389" s="91"/>
      <c r="D389" s="91"/>
      <c r="E389" s="91"/>
      <c r="F389" s="91"/>
      <c r="G389" s="29"/>
      <c r="H389" s="30"/>
    </row>
    <row r="390" spans="2:8" ht="13.5" customHeight="1">
      <c r="B390" s="91"/>
      <c r="C390" s="91"/>
      <c r="D390" s="91"/>
      <c r="E390" s="91"/>
      <c r="F390" s="91"/>
      <c r="G390" s="31"/>
      <c r="H390" s="12"/>
    </row>
    <row r="393" spans="2:8" ht="12.75" customHeight="1">
      <c r="B393" s="34"/>
      <c r="C393" s="34"/>
      <c r="D393" s="34"/>
      <c r="E393" s="34"/>
      <c r="F393" s="34"/>
      <c r="G393" s="34"/>
      <c r="H393" s="34"/>
    </row>
    <row r="394" spans="2:8" ht="18">
      <c r="B394" s="86" t="s">
        <v>234</v>
      </c>
      <c r="C394" s="86"/>
      <c r="D394" s="86"/>
      <c r="E394" s="86"/>
      <c r="F394" s="86"/>
      <c r="G394" s="86"/>
      <c r="H394" s="86"/>
    </row>
    <row r="395" spans="2:11" ht="12.75">
      <c r="B395" s="2"/>
      <c r="C395" s="3"/>
      <c r="D395" s="93"/>
      <c r="E395" s="4" t="s">
        <v>1</v>
      </c>
      <c r="F395" s="4" t="s">
        <v>2</v>
      </c>
      <c r="G395" s="5" t="s">
        <v>3</v>
      </c>
      <c r="H395" s="6" t="s">
        <v>4</v>
      </c>
      <c r="I395" s="74" t="s">
        <v>255</v>
      </c>
      <c r="J395" s="82" t="s">
        <v>259</v>
      </c>
      <c r="K395" s="75" t="s">
        <v>258</v>
      </c>
    </row>
    <row r="396" spans="2:11" ht="38.25">
      <c r="B396" s="7" t="s">
        <v>5</v>
      </c>
      <c r="C396" s="7" t="s">
        <v>6</v>
      </c>
      <c r="D396" s="7" t="s">
        <v>260</v>
      </c>
      <c r="E396" s="7" t="s">
        <v>7</v>
      </c>
      <c r="F396" s="7" t="s">
        <v>8</v>
      </c>
      <c r="G396" s="7" t="s">
        <v>9</v>
      </c>
      <c r="H396" s="7" t="s">
        <v>10</v>
      </c>
      <c r="I396" s="76" t="s">
        <v>254</v>
      </c>
      <c r="J396" s="83" t="s">
        <v>257</v>
      </c>
      <c r="K396" s="77" t="s">
        <v>256</v>
      </c>
    </row>
    <row r="397" spans="2:8" ht="45.75" customHeight="1">
      <c r="B397" s="87" t="s">
        <v>235</v>
      </c>
      <c r="C397" s="87"/>
      <c r="D397" s="7"/>
      <c r="E397" s="9"/>
      <c r="F397" s="9"/>
      <c r="G397" s="7"/>
      <c r="H397" s="7"/>
    </row>
    <row r="398" spans="2:11" ht="48">
      <c r="B398" s="7" t="s">
        <v>12</v>
      </c>
      <c r="C398" s="10" t="s">
        <v>236</v>
      </c>
      <c r="D398" s="94"/>
      <c r="E398" s="11" t="s">
        <v>14</v>
      </c>
      <c r="F398" s="11">
        <v>1200</v>
      </c>
      <c r="G398" s="7"/>
      <c r="H398" s="73">
        <f>ROUND(F398*G398,2)</f>
        <v>0</v>
      </c>
      <c r="I398" s="78">
        <f>H398*0.08</f>
        <v>0</v>
      </c>
      <c r="J398" s="84">
        <f>ROUND(K398/F398,2)</f>
        <v>0</v>
      </c>
      <c r="K398" s="80">
        <f>SUM(I398,H398)</f>
        <v>0</v>
      </c>
    </row>
    <row r="399" spans="2:11" ht="36">
      <c r="B399" s="7" t="s">
        <v>15</v>
      </c>
      <c r="C399" s="10" t="s">
        <v>237</v>
      </c>
      <c r="D399" s="94"/>
      <c r="E399" s="9" t="s">
        <v>14</v>
      </c>
      <c r="F399" s="11">
        <v>1800</v>
      </c>
      <c r="G399" s="7"/>
      <c r="H399" s="73">
        <f>ROUND(F399*G399,2)</f>
        <v>0</v>
      </c>
      <c r="I399" s="78">
        <f>H399*0.08</f>
        <v>0</v>
      </c>
      <c r="J399" s="84">
        <f>ROUND(K399/F399,2)</f>
        <v>0</v>
      </c>
      <c r="K399" s="80">
        <f>SUM(I399,H399)</f>
        <v>0</v>
      </c>
    </row>
    <row r="400" spans="2:11" ht="36">
      <c r="B400" s="7" t="s">
        <v>17</v>
      </c>
      <c r="C400" s="10" t="s">
        <v>238</v>
      </c>
      <c r="D400" s="94"/>
      <c r="E400" s="9" t="s">
        <v>14</v>
      </c>
      <c r="F400" s="11">
        <v>240</v>
      </c>
      <c r="G400" s="7"/>
      <c r="H400" s="73">
        <f>ROUND(F400*G400,2)</f>
        <v>0</v>
      </c>
      <c r="I400" s="78">
        <f>H400*0.08</f>
        <v>0</v>
      </c>
      <c r="J400" s="84">
        <f>ROUND(K400/F400,2)</f>
        <v>0</v>
      </c>
      <c r="K400" s="80">
        <f>SUM(I400,H400)</f>
        <v>0</v>
      </c>
    </row>
    <row r="401" spans="2:11" ht="52.5" customHeight="1">
      <c r="B401" s="7" t="s">
        <v>19</v>
      </c>
      <c r="C401" s="68" t="s">
        <v>239</v>
      </c>
      <c r="D401" s="68"/>
      <c r="E401" s="62" t="s">
        <v>14</v>
      </c>
      <c r="F401" s="60">
        <v>360</v>
      </c>
      <c r="G401" s="56"/>
      <c r="H401" s="73">
        <f>ROUND(F401*G401,2)</f>
        <v>0</v>
      </c>
      <c r="I401" s="78">
        <f>H401*0.08</f>
        <v>0</v>
      </c>
      <c r="J401" s="84">
        <f>ROUND(K401/F401,2)</f>
        <v>0</v>
      </c>
      <c r="K401" s="80">
        <f>SUM(I401,H401)</f>
        <v>0</v>
      </c>
    </row>
    <row r="402" spans="2:11" ht="52.5" customHeight="1">
      <c r="B402" s="7" t="s">
        <v>21</v>
      </c>
      <c r="C402" s="68" t="s">
        <v>240</v>
      </c>
      <c r="D402" s="68"/>
      <c r="E402" s="62" t="s">
        <v>14</v>
      </c>
      <c r="F402" s="60">
        <v>72</v>
      </c>
      <c r="G402" s="56"/>
      <c r="H402" s="73">
        <f>ROUND(F402*G402,2)</f>
        <v>0</v>
      </c>
      <c r="I402" s="78">
        <f>H402*0.08</f>
        <v>0</v>
      </c>
      <c r="J402" s="84">
        <f>ROUND(K402/F402,2)</f>
        <v>0</v>
      </c>
      <c r="K402" s="80">
        <f>SUM(I402,H402)</f>
        <v>0</v>
      </c>
    </row>
    <row r="403" spans="2:8" ht="13.5" customHeight="1">
      <c r="B403" s="91"/>
      <c r="C403" s="91"/>
      <c r="D403" s="91"/>
      <c r="E403" s="91"/>
      <c r="F403" s="91"/>
      <c r="G403" s="28" t="s">
        <v>39</v>
      </c>
      <c r="H403" s="28">
        <f>SUM(H398:H402)</f>
        <v>0</v>
      </c>
    </row>
    <row r="404" spans="2:8" ht="12.75">
      <c r="B404" s="91"/>
      <c r="C404" s="91"/>
      <c r="D404" s="91"/>
      <c r="E404" s="91"/>
      <c r="F404" s="91"/>
      <c r="G404" s="29"/>
      <c r="H404" s="30"/>
    </row>
    <row r="405" spans="2:8" ht="13.5" customHeight="1">
      <c r="B405" s="91"/>
      <c r="C405" s="91"/>
      <c r="D405" s="91"/>
      <c r="E405" s="91"/>
      <c r="F405" s="91"/>
      <c r="G405" s="31"/>
      <c r="H405" s="12"/>
    </row>
    <row r="406" spans="2:8" ht="12.75" customHeight="1">
      <c r="B406" s="34"/>
      <c r="C406" s="34"/>
      <c r="D406" s="34"/>
      <c r="E406" s="34"/>
      <c r="F406" s="34"/>
      <c r="G406" s="34"/>
      <c r="H406" s="34"/>
    </row>
    <row r="407" spans="2:8" ht="18">
      <c r="B407" s="92" t="s">
        <v>241</v>
      </c>
      <c r="C407" s="92"/>
      <c r="D407" s="92"/>
      <c r="E407" s="92"/>
      <c r="F407" s="92"/>
      <c r="G407" s="92"/>
      <c r="H407" s="92"/>
    </row>
    <row r="408" spans="2:11" ht="12.75">
      <c r="B408" s="2"/>
      <c r="C408" s="3"/>
      <c r="D408" s="93"/>
      <c r="E408" s="4" t="s">
        <v>1</v>
      </c>
      <c r="F408" s="4" t="s">
        <v>2</v>
      </c>
      <c r="G408" s="5" t="s">
        <v>3</v>
      </c>
      <c r="H408" s="6" t="s">
        <v>4</v>
      </c>
      <c r="I408" s="74" t="s">
        <v>255</v>
      </c>
      <c r="J408" s="82" t="s">
        <v>259</v>
      </c>
      <c r="K408" s="75" t="s">
        <v>258</v>
      </c>
    </row>
    <row r="409" spans="2:11" ht="38.25">
      <c r="B409" s="7" t="s">
        <v>5</v>
      </c>
      <c r="C409" s="7" t="s">
        <v>6</v>
      </c>
      <c r="D409" s="7" t="s">
        <v>260</v>
      </c>
      <c r="E409" s="7" t="s">
        <v>7</v>
      </c>
      <c r="F409" s="7" t="s">
        <v>8</v>
      </c>
      <c r="G409" s="7" t="s">
        <v>9</v>
      </c>
      <c r="H409" s="7" t="s">
        <v>10</v>
      </c>
      <c r="I409" s="76" t="s">
        <v>254</v>
      </c>
      <c r="J409" s="83" t="s">
        <v>257</v>
      </c>
      <c r="K409" s="77" t="s">
        <v>256</v>
      </c>
    </row>
    <row r="410" spans="2:8" ht="37.5" customHeight="1">
      <c r="B410" s="87"/>
      <c r="C410" s="87"/>
      <c r="D410" s="7"/>
      <c r="E410" s="9"/>
      <c r="F410" s="9"/>
      <c r="G410" s="7"/>
      <c r="H410" s="7"/>
    </row>
    <row r="411" spans="2:11" ht="78" customHeight="1">
      <c r="B411" s="7" t="s">
        <v>12</v>
      </c>
      <c r="C411" s="63" t="s">
        <v>242</v>
      </c>
      <c r="D411" s="113"/>
      <c r="E411" s="11"/>
      <c r="F411" s="9">
        <v>180</v>
      </c>
      <c r="G411" s="7"/>
      <c r="H411" s="73">
        <f>ROUND(F411*G411,2)</f>
        <v>0</v>
      </c>
      <c r="I411" s="78">
        <f>H411*0.08</f>
        <v>0</v>
      </c>
      <c r="J411" s="84">
        <f>ROUND(K411/F411,2)</f>
        <v>0</v>
      </c>
      <c r="K411" s="80">
        <f>SUM(I411,H411)</f>
        <v>0</v>
      </c>
    </row>
    <row r="412" spans="2:11" ht="78" customHeight="1">
      <c r="B412" s="7" t="s">
        <v>15</v>
      </c>
      <c r="C412" s="63" t="s">
        <v>243</v>
      </c>
      <c r="D412" s="113"/>
      <c r="E412" s="11"/>
      <c r="F412" s="9">
        <v>48</v>
      </c>
      <c r="G412" s="7"/>
      <c r="H412" s="73">
        <f>ROUND(F412*G412,2)</f>
        <v>0</v>
      </c>
      <c r="I412" s="78">
        <f>H412*0.08</f>
        <v>0</v>
      </c>
      <c r="J412" s="84">
        <f>ROUND(K412/F412,2)</f>
        <v>0</v>
      </c>
      <c r="K412" s="80">
        <f>SUM(I412,H412)</f>
        <v>0</v>
      </c>
    </row>
    <row r="413" spans="2:11" ht="78" customHeight="1">
      <c r="B413" s="7" t="s">
        <v>17</v>
      </c>
      <c r="C413" s="63" t="s">
        <v>244</v>
      </c>
      <c r="D413" s="113"/>
      <c r="E413" s="11"/>
      <c r="F413" s="9">
        <v>36</v>
      </c>
      <c r="G413" s="7"/>
      <c r="H413" s="73">
        <f>ROUND(F413*G413,2)</f>
        <v>0</v>
      </c>
      <c r="I413" s="78">
        <f>H413*0.08</f>
        <v>0</v>
      </c>
      <c r="J413" s="84">
        <f>ROUND(K413/F413,2)</f>
        <v>0</v>
      </c>
      <c r="K413" s="80">
        <f>SUM(I413,H413)</f>
        <v>0</v>
      </c>
    </row>
    <row r="414" spans="2:11" ht="78" customHeight="1">
      <c r="B414" s="7" t="s">
        <v>19</v>
      </c>
      <c r="C414" s="63" t="s">
        <v>245</v>
      </c>
      <c r="D414" s="113"/>
      <c r="E414" s="11"/>
      <c r="F414" s="9">
        <v>36</v>
      </c>
      <c r="G414" s="7"/>
      <c r="H414" s="73">
        <f>ROUND(F414*G414,2)</f>
        <v>0</v>
      </c>
      <c r="I414" s="78">
        <f>H414*0.08</f>
        <v>0</v>
      </c>
      <c r="J414" s="84">
        <f>ROUND(K414/F414,2)</f>
        <v>0</v>
      </c>
      <c r="K414" s="80">
        <f>SUM(I414,H414)</f>
        <v>0</v>
      </c>
    </row>
    <row r="415" spans="2:8" ht="13.5" customHeight="1">
      <c r="B415" s="91"/>
      <c r="C415" s="91"/>
      <c r="D415" s="91"/>
      <c r="E415" s="91"/>
      <c r="F415" s="91"/>
      <c r="G415" s="28" t="s">
        <v>39</v>
      </c>
      <c r="H415" s="28">
        <f>SUM(H411:H414)</f>
        <v>0</v>
      </c>
    </row>
    <row r="416" spans="2:8" ht="12.75">
      <c r="B416" s="91"/>
      <c r="C416" s="91"/>
      <c r="D416" s="91"/>
      <c r="E416" s="91"/>
      <c r="F416" s="91"/>
      <c r="G416" s="29"/>
      <c r="H416" s="30"/>
    </row>
    <row r="417" spans="2:8" ht="13.5" customHeight="1">
      <c r="B417" s="91"/>
      <c r="C417" s="91"/>
      <c r="D417" s="91"/>
      <c r="E417" s="91"/>
      <c r="F417" s="91"/>
      <c r="G417" s="31"/>
      <c r="H417" s="12"/>
    </row>
    <row r="418" spans="2:8" ht="12.75" customHeight="1">
      <c r="B418" s="34"/>
      <c r="C418" s="34"/>
      <c r="D418" s="34"/>
      <c r="E418" s="34"/>
      <c r="F418" s="34"/>
      <c r="G418" s="34"/>
      <c r="H418" s="34"/>
    </row>
    <row r="419" spans="2:8" ht="12.75" customHeight="1">
      <c r="B419" s="92" t="s">
        <v>246</v>
      </c>
      <c r="C419" s="92"/>
      <c r="D419" s="92"/>
      <c r="E419" s="92"/>
      <c r="F419" s="92"/>
      <c r="G419" s="92"/>
      <c r="H419" s="92"/>
    </row>
    <row r="420" spans="2:11" ht="12.75">
      <c r="B420" s="2"/>
      <c r="C420" s="3"/>
      <c r="D420" s="93"/>
      <c r="E420" s="4" t="s">
        <v>1</v>
      </c>
      <c r="F420" s="4" t="s">
        <v>2</v>
      </c>
      <c r="G420" s="5" t="s">
        <v>3</v>
      </c>
      <c r="H420" s="6" t="s">
        <v>4</v>
      </c>
      <c r="I420" s="74" t="s">
        <v>255</v>
      </c>
      <c r="J420" s="82" t="s">
        <v>259</v>
      </c>
      <c r="K420" s="75" t="s">
        <v>258</v>
      </c>
    </row>
    <row r="421" spans="2:11" ht="38.25">
      <c r="B421" s="7" t="s">
        <v>5</v>
      </c>
      <c r="C421" s="7" t="s">
        <v>6</v>
      </c>
      <c r="D421" s="7" t="s">
        <v>260</v>
      </c>
      <c r="E421" s="7" t="s">
        <v>7</v>
      </c>
      <c r="F421" s="7" t="s">
        <v>8</v>
      </c>
      <c r="G421" s="7" t="s">
        <v>9</v>
      </c>
      <c r="H421" s="7" t="s">
        <v>10</v>
      </c>
      <c r="I421" s="76" t="s">
        <v>254</v>
      </c>
      <c r="J421" s="83" t="s">
        <v>257</v>
      </c>
      <c r="K421" s="77" t="s">
        <v>256</v>
      </c>
    </row>
    <row r="422" spans="2:8" ht="55.5" customHeight="1">
      <c r="B422" s="87" t="s">
        <v>247</v>
      </c>
      <c r="C422" s="87"/>
      <c r="D422" s="7"/>
      <c r="E422" s="9"/>
      <c r="F422" s="9"/>
      <c r="G422" s="7"/>
      <c r="H422" s="7"/>
    </row>
    <row r="423" spans="2:11" ht="51" customHeight="1">
      <c r="B423" s="7" t="s">
        <v>12</v>
      </c>
      <c r="C423" s="44" t="s">
        <v>248</v>
      </c>
      <c r="D423" s="36"/>
      <c r="E423" s="11" t="s">
        <v>14</v>
      </c>
      <c r="F423" s="11">
        <v>48</v>
      </c>
      <c r="G423" s="7"/>
      <c r="H423" s="73">
        <f>ROUND(F423*G423,2)</f>
        <v>0</v>
      </c>
      <c r="I423" s="78">
        <f>H423*0.08</f>
        <v>0</v>
      </c>
      <c r="J423" s="84">
        <f>ROUND(K423/F423,2)</f>
        <v>0</v>
      </c>
      <c r="K423" s="80">
        <f>SUM(I423,H423)</f>
        <v>0</v>
      </c>
    </row>
    <row r="424" spans="2:8" ht="42.75" customHeight="1">
      <c r="B424" s="91" t="s">
        <v>249</v>
      </c>
      <c r="C424" s="91"/>
      <c r="D424" s="91"/>
      <c r="E424" s="91"/>
      <c r="F424" s="91"/>
      <c r="G424" s="28" t="s">
        <v>39</v>
      </c>
      <c r="H424" s="28">
        <f>SUM(H423:H423)</f>
        <v>0</v>
      </c>
    </row>
    <row r="425" spans="3:9" ht="13.5" customHeight="1">
      <c r="C425" s="92" t="s">
        <v>250</v>
      </c>
      <c r="D425" s="92"/>
      <c r="E425" s="92"/>
      <c r="F425" s="92"/>
      <c r="G425" s="92"/>
      <c r="H425" s="92"/>
      <c r="I425" s="69"/>
    </row>
    <row r="426" spans="2:11" ht="12.75">
      <c r="B426" s="2"/>
      <c r="C426" s="3"/>
      <c r="D426" s="93"/>
      <c r="E426" s="4" t="s">
        <v>1</v>
      </c>
      <c r="F426" s="4" t="s">
        <v>2</v>
      </c>
      <c r="G426" s="5" t="s">
        <v>3</v>
      </c>
      <c r="H426" s="6" t="s">
        <v>4</v>
      </c>
      <c r="I426" s="74" t="s">
        <v>255</v>
      </c>
      <c r="J426" s="82" t="s">
        <v>259</v>
      </c>
      <c r="K426" s="75" t="s">
        <v>258</v>
      </c>
    </row>
    <row r="427" spans="2:11" ht="38.25">
      <c r="B427" s="7" t="s">
        <v>5</v>
      </c>
      <c r="C427" s="7" t="s">
        <v>6</v>
      </c>
      <c r="D427" s="7" t="s">
        <v>260</v>
      </c>
      <c r="E427" s="7" t="s">
        <v>7</v>
      </c>
      <c r="F427" s="7" t="s">
        <v>8</v>
      </c>
      <c r="G427" s="7" t="s">
        <v>9</v>
      </c>
      <c r="H427" s="7" t="s">
        <v>10</v>
      </c>
      <c r="I427" s="76" t="s">
        <v>254</v>
      </c>
      <c r="J427" s="83" t="s">
        <v>257</v>
      </c>
      <c r="K427" s="77" t="s">
        <v>256</v>
      </c>
    </row>
    <row r="428" spans="2:8" ht="33.75" customHeight="1">
      <c r="B428" s="87" t="s">
        <v>251</v>
      </c>
      <c r="C428" s="87"/>
      <c r="D428" s="87"/>
      <c r="E428" s="87"/>
      <c r="F428" s="87"/>
      <c r="G428" s="7"/>
      <c r="H428" s="7"/>
    </row>
    <row r="429" spans="2:11" ht="42.75" customHeight="1">
      <c r="B429" s="7" t="s">
        <v>12</v>
      </c>
      <c r="C429" s="44" t="s">
        <v>252</v>
      </c>
      <c r="D429" s="36"/>
      <c r="E429" s="11" t="s">
        <v>14</v>
      </c>
      <c r="F429" s="11">
        <v>12</v>
      </c>
      <c r="G429" s="7"/>
      <c r="H429" s="73">
        <f>ROUND(F429*G429,2)</f>
        <v>0</v>
      </c>
      <c r="I429" s="78">
        <f>H429*0.08</f>
        <v>0</v>
      </c>
      <c r="J429" s="84">
        <f>ROUND(K429/F429,2)</f>
        <v>0</v>
      </c>
      <c r="K429" s="80">
        <f>SUM(I429,H429)</f>
        <v>0</v>
      </c>
    </row>
    <row r="430" spans="2:11" ht="49.5" customHeight="1">
      <c r="B430" s="7" t="s">
        <v>15</v>
      </c>
      <c r="C430" s="13" t="s">
        <v>253</v>
      </c>
      <c r="D430" s="24"/>
      <c r="E430" s="9" t="s">
        <v>14</v>
      </c>
      <c r="F430" s="11">
        <v>12</v>
      </c>
      <c r="G430" s="7"/>
      <c r="H430" s="73">
        <f>ROUND(F430*G430,2)</f>
        <v>0</v>
      </c>
      <c r="I430" s="78">
        <f>H430*0.08</f>
        <v>0</v>
      </c>
      <c r="J430" s="84">
        <f>ROUND(K430/F430,2)</f>
        <v>0</v>
      </c>
      <c r="K430" s="80">
        <f>SUM(I430,H430)</f>
        <v>0</v>
      </c>
    </row>
    <row r="431" spans="2:8" ht="13.5" customHeight="1">
      <c r="B431" s="91"/>
      <c r="C431" s="91"/>
      <c r="D431" s="91"/>
      <c r="E431" s="91"/>
      <c r="F431" s="91"/>
      <c r="G431" s="28" t="s">
        <v>39</v>
      </c>
      <c r="H431" s="28">
        <f>SUM(H429:H430)</f>
        <v>0</v>
      </c>
    </row>
    <row r="432" spans="2:8" ht="12.75">
      <c r="B432" s="91"/>
      <c r="C432" s="91"/>
      <c r="D432" s="91"/>
      <c r="E432" s="91"/>
      <c r="F432" s="91"/>
      <c r="G432" s="29"/>
      <c r="H432" s="30"/>
    </row>
  </sheetData>
  <sheetProtection selectLockedCells="1" selectUnlockedCells="1"/>
  <mergeCells count="115">
    <mergeCell ref="B431:F432"/>
    <mergeCell ref="B417:F417"/>
    <mergeCell ref="B419:H419"/>
    <mergeCell ref="B422:C422"/>
    <mergeCell ref="B424:F424"/>
    <mergeCell ref="C425:H425"/>
    <mergeCell ref="B428:F428"/>
    <mergeCell ref="B397:C397"/>
    <mergeCell ref="B403:F404"/>
    <mergeCell ref="B405:F405"/>
    <mergeCell ref="B407:H407"/>
    <mergeCell ref="B410:C410"/>
    <mergeCell ref="B415:F416"/>
    <mergeCell ref="B380:F380"/>
    <mergeCell ref="B382:H382"/>
    <mergeCell ref="B385:C385"/>
    <mergeCell ref="B388:F389"/>
    <mergeCell ref="B390:F390"/>
    <mergeCell ref="B394:H394"/>
    <mergeCell ref="B353:H353"/>
    <mergeCell ref="B356:C356"/>
    <mergeCell ref="B365:F366"/>
    <mergeCell ref="B368:H368"/>
    <mergeCell ref="B371:C371"/>
    <mergeCell ref="B378:F379"/>
    <mergeCell ref="B327:C327"/>
    <mergeCell ref="B336:F337"/>
    <mergeCell ref="B338:F338"/>
    <mergeCell ref="B341:H341"/>
    <mergeCell ref="B347:F348"/>
    <mergeCell ref="B349:F349"/>
    <mergeCell ref="B310:F311"/>
    <mergeCell ref="B313:H313"/>
    <mergeCell ref="B316:C316"/>
    <mergeCell ref="B318:F319"/>
    <mergeCell ref="B320:F320"/>
    <mergeCell ref="B324:H324"/>
    <mergeCell ref="B289:F289"/>
    <mergeCell ref="B293:H293"/>
    <mergeCell ref="B296:C296"/>
    <mergeCell ref="B300:F301"/>
    <mergeCell ref="B302:F302"/>
    <mergeCell ref="B306:H306"/>
    <mergeCell ref="B269:F269"/>
    <mergeCell ref="B272:H272"/>
    <mergeCell ref="B279:F280"/>
    <mergeCell ref="B281:F281"/>
    <mergeCell ref="B283:H283"/>
    <mergeCell ref="B287:F288"/>
    <mergeCell ref="B247:C247"/>
    <mergeCell ref="B249:F250"/>
    <mergeCell ref="B251:F251"/>
    <mergeCell ref="B255:H255"/>
    <mergeCell ref="B258:C258"/>
    <mergeCell ref="B267:F268"/>
    <mergeCell ref="B218:F218"/>
    <mergeCell ref="B222:H222"/>
    <mergeCell ref="B225:C225"/>
    <mergeCell ref="B238:F239"/>
    <mergeCell ref="B240:F240"/>
    <mergeCell ref="B244:H244"/>
    <mergeCell ref="B201:C201"/>
    <mergeCell ref="B203:F204"/>
    <mergeCell ref="B205:F205"/>
    <mergeCell ref="B209:H209"/>
    <mergeCell ref="B212:C212"/>
    <mergeCell ref="B216:F217"/>
    <mergeCell ref="B184:F185"/>
    <mergeCell ref="B188:H188"/>
    <mergeCell ref="B191:C191"/>
    <mergeCell ref="B193:F194"/>
    <mergeCell ref="B195:F195"/>
    <mergeCell ref="B198:H198"/>
    <mergeCell ref="B160:F161"/>
    <mergeCell ref="B162:F162"/>
    <mergeCell ref="B164:H164"/>
    <mergeCell ref="B171:F172"/>
    <mergeCell ref="B175:H175"/>
    <mergeCell ref="B178:C178"/>
    <mergeCell ref="B139:F139"/>
    <mergeCell ref="B141:H141"/>
    <mergeCell ref="B144:C144"/>
    <mergeCell ref="B150:F151"/>
    <mergeCell ref="B152:F152"/>
    <mergeCell ref="B155:H155"/>
    <mergeCell ref="B98:H98"/>
    <mergeCell ref="B101:C101"/>
    <mergeCell ref="B103:F104"/>
    <mergeCell ref="B106:H106"/>
    <mergeCell ref="B109:C109"/>
    <mergeCell ref="B137:F138"/>
    <mergeCell ref="B78:H78"/>
    <mergeCell ref="B81:C81"/>
    <mergeCell ref="B83:F85"/>
    <mergeCell ref="B87:H87"/>
    <mergeCell ref="B90:C90"/>
    <mergeCell ref="B95:F96"/>
    <mergeCell ref="B52:H52"/>
    <mergeCell ref="B55:C55"/>
    <mergeCell ref="B65:F67"/>
    <mergeCell ref="B69:H69"/>
    <mergeCell ref="B72:C72"/>
    <mergeCell ref="B74:F76"/>
    <mergeCell ref="B32:H32"/>
    <mergeCell ref="B35:C35"/>
    <mergeCell ref="B38:F40"/>
    <mergeCell ref="B43:H43"/>
    <mergeCell ref="B46:C46"/>
    <mergeCell ref="B48:F50"/>
    <mergeCell ref="B3:H3"/>
    <mergeCell ref="B6:C6"/>
    <mergeCell ref="B20:F22"/>
    <mergeCell ref="B23:H23"/>
    <mergeCell ref="B26:C26"/>
    <mergeCell ref="B28:F30"/>
  </mergeCells>
  <dataValidations count="1">
    <dataValidation type="list" operator="equal" allowBlank="1" showErrorMessage="1" sqref="E7:E19 E56:E64 E73 E82 E91:E94 E102 E110:E136 E145:E149 E158:E159 E167:E170 E179:E183 E286 E297:E299 E317 E328:E335 E344:E346 E357:E364 E372:E377 E386:E387 E398:E402 E411:E414 E423 E429:E430">
      <formula1>"sztuka,zabieg"</formula1>
    </dataValidation>
  </dataValidation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411:G41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dcterms:created xsi:type="dcterms:W3CDTF">2012-02-10T11:34:38Z</dcterms:created>
  <dcterms:modified xsi:type="dcterms:W3CDTF">2021-10-04T09:35:36Z</dcterms:modified>
  <cp:category/>
  <cp:version/>
  <cp:contentType/>
  <cp:contentStatus/>
  <cp:revision>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